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10" windowHeight="9360" tabRatio="601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<sst xmlns="http://schemas.openxmlformats.org/spreadsheetml/2006/main" count="120" uniqueCount="72">
  <si>
    <t>Platzangebot</t>
  </si>
  <si>
    <t>Belegung</t>
  </si>
  <si>
    <t>Krippe</t>
  </si>
  <si>
    <t>Kindergarten</t>
  </si>
  <si>
    <t>Spielkreise</t>
  </si>
  <si>
    <t>Integration</t>
  </si>
  <si>
    <t>Hort</t>
  </si>
  <si>
    <t>lfd.</t>
  </si>
  <si>
    <t>Büchen</t>
  </si>
  <si>
    <t>0-3 J.</t>
  </si>
  <si>
    <t>3-6,5 J.</t>
  </si>
  <si>
    <t>3-6,5J.</t>
  </si>
  <si>
    <t>6,5-14J.</t>
  </si>
  <si>
    <t>6,5-14J</t>
  </si>
  <si>
    <t>Nr.</t>
  </si>
  <si>
    <t>Sitz Büchen</t>
  </si>
  <si>
    <t>VM</t>
  </si>
  <si>
    <t>NM</t>
  </si>
  <si>
    <t>GT</t>
  </si>
  <si>
    <t>ins.</t>
  </si>
  <si>
    <t>&lt; 12h</t>
  </si>
  <si>
    <t>&gt; 12h</t>
  </si>
  <si>
    <t>IG-R</t>
  </si>
  <si>
    <t>IG-E</t>
  </si>
  <si>
    <t>1.</t>
  </si>
  <si>
    <t>Bröthen</t>
  </si>
  <si>
    <t>2.</t>
  </si>
  <si>
    <t>3.</t>
  </si>
  <si>
    <t>Fitzen</t>
  </si>
  <si>
    <t>4.</t>
  </si>
  <si>
    <t>Güster</t>
  </si>
  <si>
    <t>5.</t>
  </si>
  <si>
    <t>Klein Pampau</t>
  </si>
  <si>
    <t>6.</t>
  </si>
  <si>
    <t>Müssen</t>
  </si>
  <si>
    <t>7.</t>
  </si>
  <si>
    <t>Roseburg</t>
  </si>
  <si>
    <t>8.</t>
  </si>
  <si>
    <t>Schulendorf</t>
  </si>
  <si>
    <t>9.</t>
  </si>
  <si>
    <t>Siebeneichen</t>
  </si>
  <si>
    <t>10.</t>
  </si>
  <si>
    <t>Witzeeze</t>
  </si>
  <si>
    <t>Summe</t>
  </si>
  <si>
    <t>Kinderzahlen</t>
  </si>
  <si>
    <t>Versorgungsgrad in %</t>
  </si>
  <si>
    <t>3-6,5 J. Kindergarten</t>
  </si>
  <si>
    <t>m.Tpfl.</t>
  </si>
  <si>
    <t>m.NM</t>
  </si>
  <si>
    <t>m.Spkr.</t>
  </si>
  <si>
    <t>- Platzangebot -</t>
  </si>
  <si>
    <t>- Kinderzahlen und Versorgungsgrade -</t>
  </si>
  <si>
    <t>Besenthal</t>
  </si>
  <si>
    <t>Göttin</t>
  </si>
  <si>
    <t>Gudow</t>
  </si>
  <si>
    <t>Langenlehsten</t>
  </si>
  <si>
    <t>11.</t>
  </si>
  <si>
    <t>12.</t>
  </si>
  <si>
    <t>13.</t>
  </si>
  <si>
    <t>14.</t>
  </si>
  <si>
    <t>15.</t>
  </si>
  <si>
    <t xml:space="preserve">Tramm </t>
  </si>
  <si>
    <t>Tramm</t>
  </si>
  <si>
    <t>7-14J.</t>
  </si>
  <si>
    <t>6.4  Planungsraum: Amt Büchen</t>
  </si>
  <si>
    <t>Kindertagespflege</t>
  </si>
  <si>
    <t>OGA</t>
  </si>
  <si>
    <t>U3-</t>
  </si>
  <si>
    <t>Plätze</t>
  </si>
  <si>
    <t>Offene</t>
  </si>
  <si>
    <t>GanztagsS.</t>
  </si>
  <si>
    <t>Stand 12/2014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</si>
</sst>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\ _D_M_-;\-* #,##0.0\ _D_M_-;_-* &quot;-&quot;??\ _D_M_-;_-@_-"/>
    <numFmt numFmtId="175" formatCode="_-* #,##0\ _D_M_-;\-* #,##0\ _D_M_-;_-* &quot;-&quot;??\ _D_M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3.5"/>
      <name val="MS Serif"/>
      <family val="1"/>
    </font>
    <font>
      <b/>
      <sz val="12"/>
      <name val="Courier New"/>
      <family val="3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1" borderId="17" xfId="0" applyFont="1" applyFill="1" applyBorder="1" applyAlignment="1">
      <alignment horizontal="center"/>
    </xf>
    <xf numFmtId="0" fontId="1" fillId="1" borderId="17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8" fillId="0" borderId="0" xfId="0" applyFont="1" applyAlignment="1">
      <alignment horizontal="center" textRotation="180"/>
    </xf>
    <xf numFmtId="0" fontId="9" fillId="0" borderId="17" xfId="0" applyFont="1" applyBorder="1" applyAlignment="1">
      <alignment/>
    </xf>
    <xf numFmtId="0" fontId="9" fillId="1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1" borderId="17" xfId="0" applyFont="1" applyFill="1" applyBorder="1" applyAlignment="1">
      <alignment/>
    </xf>
    <xf numFmtId="0" fontId="9" fillId="1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0" fontId="9" fillId="1" borderId="13" xfId="0" applyFont="1" applyFill="1" applyBorder="1" applyAlignment="1">
      <alignment horizontal="center"/>
    </xf>
    <xf numFmtId="0" fontId="9" fillId="1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1" borderId="14" xfId="0" applyFont="1" applyFill="1" applyBorder="1" applyAlignment="1">
      <alignment horizontal="center"/>
    </xf>
    <xf numFmtId="0" fontId="9" fillId="1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0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1" borderId="20" xfId="0" applyFill="1" applyBorder="1" applyAlignment="1">
      <alignment/>
    </xf>
    <xf numFmtId="1" fontId="0" fillId="0" borderId="16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1" borderId="22" xfId="0" applyNumberFormat="1" applyFont="1" applyFill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0" fillId="1" borderId="25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/>
    </xf>
    <xf numFmtId="1" fontId="0" fillId="1" borderId="24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0" fillId="1" borderId="2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172" fontId="0" fillId="1" borderId="28" xfId="0" applyNumberFormat="1" applyFont="1" applyFill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1" borderId="30" xfId="0" applyNumberFormat="1" applyFont="1" applyFill="1" applyBorder="1" applyAlignment="1">
      <alignment/>
    </xf>
    <xf numFmtId="172" fontId="0" fillId="1" borderId="31" xfId="0" applyNumberFormat="1" applyFont="1" applyFill="1" applyBorder="1" applyAlignment="1">
      <alignment/>
    </xf>
    <xf numFmtId="1" fontId="0" fillId="0" borderId="29" xfId="0" applyNumberFormat="1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1" fontId="0" fillId="0" borderId="32" xfId="0" applyNumberFormat="1" applyFont="1" applyBorder="1" applyAlignment="1">
      <alignment/>
    </xf>
    <xf numFmtId="172" fontId="0" fillId="1" borderId="34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1" fontId="9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9" fillId="1" borderId="19" xfId="0" applyNumberFormat="1" applyFont="1" applyFill="1" applyBorder="1" applyAlignment="1">
      <alignment/>
    </xf>
    <xf numFmtId="1" fontId="0" fillId="1" borderId="32" xfId="0" applyNumberFormat="1" applyFont="1" applyFill="1" applyBorder="1" applyAlignment="1">
      <alignment/>
    </xf>
    <xf numFmtId="1" fontId="0" fillId="1" borderId="16" xfId="0" applyNumberFormat="1" applyFont="1" applyFill="1" applyBorder="1" applyAlignment="1">
      <alignment/>
    </xf>
    <xf numFmtId="1" fontId="0" fillId="1" borderId="21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1" fontId="0" fillId="0" borderId="42" xfId="0" applyNumberFormat="1" applyFont="1" applyBorder="1" applyAlignment="1">
      <alignment/>
    </xf>
    <xf numFmtId="172" fontId="0" fillId="1" borderId="43" xfId="0" applyNumberFormat="1" applyFont="1" applyFill="1" applyBorder="1" applyAlignment="1">
      <alignment/>
    </xf>
    <xf numFmtId="172" fontId="0" fillId="0" borderId="44" xfId="0" applyNumberFormat="1" applyFont="1" applyBorder="1" applyAlignment="1">
      <alignment/>
    </xf>
    <xf numFmtId="172" fontId="0" fillId="0" borderId="45" xfId="0" applyNumberFormat="1" applyFont="1" applyBorder="1" applyAlignment="1">
      <alignment/>
    </xf>
    <xf numFmtId="172" fontId="0" fillId="1" borderId="45" xfId="0" applyNumberFormat="1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46" xfId="0" applyFont="1" applyBorder="1" applyAlignment="1">
      <alignment/>
    </xf>
    <xf numFmtId="1" fontId="0" fillId="1" borderId="42" xfId="0" applyNumberFormat="1" applyFont="1" applyFill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1" borderId="48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1" fontId="0" fillId="0" borderId="21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12" xfId="0" applyFont="1" applyBorder="1" applyAlignment="1">
      <alignment/>
    </xf>
    <xf numFmtId="0" fontId="9" fillId="1" borderId="10" xfId="0" applyFont="1" applyFill="1" applyBorder="1" applyAlignment="1">
      <alignment horizontal="centerContinuous"/>
    </xf>
    <xf numFmtId="0" fontId="1" fillId="0" borderId="33" xfId="0" applyFont="1" applyBorder="1" applyAlignment="1">
      <alignment/>
    </xf>
    <xf numFmtId="0" fontId="0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9" fillId="1" borderId="3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1" borderId="11" xfId="0" applyFont="1" applyFill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0" fontId="9" fillId="1" borderId="52" xfId="0" applyFont="1" applyFill="1" applyBorder="1" applyAlignment="1">
      <alignment horizontal="center"/>
    </xf>
    <xf numFmtId="172" fontId="0" fillId="1" borderId="50" xfId="0" applyNumberFormat="1" applyFont="1" applyFill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2" fontId="0" fillId="0" borderId="55" xfId="0" applyNumberFormat="1" applyFont="1" applyBorder="1" applyAlignment="1">
      <alignment/>
    </xf>
    <xf numFmtId="172" fontId="0" fillId="0" borderId="56" xfId="0" applyNumberFormat="1" applyFont="1" applyBorder="1" applyAlignment="1">
      <alignment/>
    </xf>
    <xf numFmtId="172" fontId="0" fillId="0" borderId="48" xfId="0" applyNumberFormat="1" applyFont="1" applyBorder="1" applyAlignment="1">
      <alignment/>
    </xf>
    <xf numFmtId="172" fontId="0" fillId="0" borderId="51" xfId="0" applyNumberFormat="1" applyFont="1" applyBorder="1" applyAlignment="1">
      <alignment/>
    </xf>
    <xf numFmtId="0" fontId="9" fillId="1" borderId="53" xfId="0" applyFont="1" applyFill="1" applyBorder="1" applyAlignment="1">
      <alignment horizontal="center"/>
    </xf>
    <xf numFmtId="0" fontId="9" fillId="1" borderId="54" xfId="0" applyFont="1" applyFill="1" applyBorder="1" applyAlignment="1">
      <alignment horizontal="center"/>
    </xf>
    <xf numFmtId="172" fontId="0" fillId="1" borderId="55" xfId="0" applyNumberFormat="1" applyFont="1" applyFill="1" applyBorder="1" applyAlignment="1">
      <alignment/>
    </xf>
    <xf numFmtId="172" fontId="0" fillId="1" borderId="56" xfId="0" applyNumberFormat="1" applyFont="1" applyFill="1" applyBorder="1" applyAlignment="1">
      <alignment/>
    </xf>
    <xf numFmtId="172" fontId="0" fillId="1" borderId="5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" fontId="9" fillId="33" borderId="52" xfId="0" applyNumberFormat="1" applyFont="1" applyFill="1" applyBorder="1" applyAlignment="1">
      <alignment horizontal="center"/>
    </xf>
    <xf numFmtId="1" fontId="9" fillId="33" borderId="54" xfId="0" applyNumberFormat="1" applyFont="1" applyFill="1" applyBorder="1" applyAlignment="1">
      <alignment horizontal="center"/>
    </xf>
    <xf numFmtId="1" fontId="0" fillId="33" borderId="55" xfId="0" applyNumberFormat="1" applyFont="1" applyFill="1" applyBorder="1" applyAlignment="1">
      <alignment/>
    </xf>
    <xf numFmtId="1" fontId="0" fillId="33" borderId="57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  <xf numFmtId="1" fontId="0" fillId="33" borderId="56" xfId="0" applyNumberFormat="1" applyFont="1" applyFill="1" applyBorder="1" applyAlignment="1">
      <alignment/>
    </xf>
    <xf numFmtId="1" fontId="0" fillId="33" borderId="48" xfId="0" applyNumberFormat="1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1" fontId="0" fillId="33" borderId="27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7" fontId="9" fillId="33" borderId="18" xfId="0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1" fontId="9" fillId="33" borderId="36" xfId="0" applyNumberFormat="1" applyFont="1" applyFill="1" applyBorder="1" applyAlignment="1">
      <alignment horizontal="center"/>
    </xf>
    <xf numFmtId="1" fontId="9" fillId="33" borderId="30" xfId="0" applyNumberFormat="1" applyFont="1" applyFill="1" applyBorder="1" applyAlignment="1">
      <alignment horizontal="center"/>
    </xf>
    <xf numFmtId="17" fontId="9" fillId="33" borderId="34" xfId="0" applyNumberFormat="1" applyFont="1" applyFill="1" applyBorder="1" applyAlignment="1">
      <alignment/>
    </xf>
    <xf numFmtId="1" fontId="9" fillId="33" borderId="52" xfId="0" applyNumberFormat="1" applyFont="1" applyFill="1" applyBorder="1" applyAlignment="1">
      <alignment/>
    </xf>
    <xf numFmtId="1" fontId="0" fillId="33" borderId="53" xfId="0" applyNumberFormat="1" applyFill="1" applyBorder="1" applyAlignment="1">
      <alignment/>
    </xf>
    <xf numFmtId="1" fontId="0" fillId="33" borderId="54" xfId="0" applyNumberFormat="1" applyFill="1" applyBorder="1" applyAlignment="1">
      <alignment/>
    </xf>
    <xf numFmtId="1" fontId="0" fillId="33" borderId="36" xfId="0" applyNumberFormat="1" applyFont="1" applyFill="1" applyBorder="1" applyAlignment="1">
      <alignment/>
    </xf>
    <xf numFmtId="1" fontId="0" fillId="33" borderId="30" xfId="0" applyNumberFormat="1" applyFont="1" applyFill="1" applyBorder="1" applyAlignment="1">
      <alignment/>
    </xf>
    <xf numFmtId="1" fontId="0" fillId="33" borderId="34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1" fontId="0" fillId="33" borderId="37" xfId="0" applyNumberFormat="1" applyFont="1" applyFill="1" applyBorder="1" applyAlignment="1">
      <alignment/>
    </xf>
    <xf numFmtId="1" fontId="0" fillId="33" borderId="31" xfId="0" applyNumberFormat="1" applyFont="1" applyFill="1" applyBorder="1" applyAlignment="1">
      <alignment/>
    </xf>
    <xf numFmtId="1" fontId="0" fillId="33" borderId="28" xfId="0" applyNumberFormat="1" applyFont="1" applyFill="1" applyBorder="1" applyAlignment="1">
      <alignment/>
    </xf>
    <xf numFmtId="1" fontId="0" fillId="33" borderId="47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/>
    </xf>
    <xf numFmtId="1" fontId="0" fillId="33" borderId="43" xfId="0" applyNumberFormat="1" applyFont="1" applyFill="1" applyBorder="1" applyAlignment="1">
      <alignment/>
    </xf>
    <xf numFmtId="1" fontId="0" fillId="33" borderId="38" xfId="0" applyNumberFormat="1" applyFont="1" applyFill="1" applyBorder="1" applyAlignment="1">
      <alignment/>
    </xf>
    <xf numFmtId="1" fontId="0" fillId="33" borderId="51" xfId="0" applyNumberFormat="1" applyFont="1" applyFill="1" applyBorder="1" applyAlignment="1">
      <alignment/>
    </xf>
    <xf numFmtId="1" fontId="0" fillId="33" borderId="50" xfId="0" applyNumberFormat="1" applyFont="1" applyFill="1" applyBorder="1" applyAlignment="1">
      <alignment/>
    </xf>
    <xf numFmtId="1" fontId="0" fillId="33" borderId="26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9" fillId="34" borderId="58" xfId="0" applyFont="1" applyFill="1" applyBorder="1" applyAlignment="1">
      <alignment/>
    </xf>
    <xf numFmtId="1" fontId="0" fillId="34" borderId="59" xfId="0" applyNumberFormat="1" applyFont="1" applyFill="1" applyBorder="1" applyAlignment="1">
      <alignment/>
    </xf>
    <xf numFmtId="1" fontId="0" fillId="34" borderId="18" xfId="0" applyNumberFormat="1" applyFont="1" applyFill="1" applyBorder="1" applyAlignment="1">
      <alignment/>
    </xf>
    <xf numFmtId="0" fontId="0" fillId="34" borderId="59" xfId="0" applyFill="1" applyBorder="1" applyAlignment="1">
      <alignment/>
    </xf>
    <xf numFmtId="0" fontId="9" fillId="34" borderId="59" xfId="0" applyFont="1" applyFill="1" applyBorder="1" applyAlignment="1">
      <alignment/>
    </xf>
    <xf numFmtId="172" fontId="0" fillId="34" borderId="59" xfId="0" applyNumberFormat="1" applyFont="1" applyFill="1" applyBorder="1" applyAlignment="1">
      <alignment/>
    </xf>
    <xf numFmtId="172" fontId="0" fillId="34" borderId="39" xfId="0" applyNumberFormat="1" applyFont="1" applyFill="1" applyBorder="1" applyAlignment="1">
      <alignment/>
    </xf>
    <xf numFmtId="172" fontId="0" fillId="34" borderId="60" xfId="0" applyNumberFormat="1" applyFont="1" applyFill="1" applyBorder="1" applyAlignment="1">
      <alignment/>
    </xf>
    <xf numFmtId="172" fontId="0" fillId="34" borderId="58" xfId="0" applyNumberFormat="1" applyFont="1" applyFill="1" applyBorder="1" applyAlignment="1">
      <alignment/>
    </xf>
    <xf numFmtId="172" fontId="0" fillId="34" borderId="59" xfId="46" applyNumberFormat="1" applyFont="1" applyFill="1" applyBorder="1" applyAlignment="1">
      <alignment/>
    </xf>
    <xf numFmtId="0" fontId="1" fillId="1" borderId="18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33" borderId="33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4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&#220;BERSA3_mit%20&#196;nderungen%20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Modul1"/>
    </sheetNames>
    <sheetDataSet>
      <sheetData sheetId="0">
        <row r="14">
          <cell r="M14">
            <v>280</v>
          </cell>
        </row>
        <row r="15">
          <cell r="C15">
            <v>20</v>
          </cell>
          <cell r="D15">
            <v>20</v>
          </cell>
          <cell r="F15">
            <v>40</v>
          </cell>
          <cell r="G15">
            <v>60</v>
          </cell>
          <cell r="H15">
            <v>31</v>
          </cell>
          <cell r="K15">
            <v>1</v>
          </cell>
        </row>
        <row r="16">
          <cell r="C16">
            <v>30</v>
          </cell>
          <cell r="D16">
            <v>20</v>
          </cell>
          <cell r="F16">
            <v>40</v>
          </cell>
          <cell r="G16">
            <v>60</v>
          </cell>
          <cell r="K16">
            <v>1</v>
          </cell>
        </row>
        <row r="17">
          <cell r="F17">
            <v>30</v>
          </cell>
          <cell r="G17">
            <v>30</v>
          </cell>
          <cell r="J17">
            <v>8</v>
          </cell>
          <cell r="K17">
            <v>1</v>
          </cell>
        </row>
        <row r="18">
          <cell r="C18">
            <v>15</v>
          </cell>
          <cell r="F18">
            <v>30</v>
          </cell>
          <cell r="G18">
            <v>30</v>
          </cell>
        </row>
        <row r="19">
          <cell r="I19">
            <v>18</v>
          </cell>
        </row>
        <row r="23">
          <cell r="C23">
            <v>25</v>
          </cell>
          <cell r="D23">
            <v>35</v>
          </cell>
          <cell r="F23">
            <v>30</v>
          </cell>
          <cell r="G23">
            <v>65</v>
          </cell>
        </row>
        <row r="25">
          <cell r="C25">
            <v>5</v>
          </cell>
          <cell r="D25">
            <v>20</v>
          </cell>
          <cell r="F25">
            <v>10</v>
          </cell>
          <cell r="G25">
            <v>30</v>
          </cell>
          <cell r="K25">
            <v>1</v>
          </cell>
        </row>
        <row r="28">
          <cell r="M28">
            <v>100</v>
          </cell>
        </row>
        <row r="29">
          <cell r="I29">
            <v>18</v>
          </cell>
        </row>
        <row r="30">
          <cell r="C30">
            <v>10</v>
          </cell>
          <cell r="F30">
            <v>40</v>
          </cell>
          <cell r="G30">
            <v>40</v>
          </cell>
          <cell r="K30">
            <v>3</v>
          </cell>
        </row>
        <row r="35">
          <cell r="C35">
            <v>5</v>
          </cell>
          <cell r="F35">
            <v>10</v>
          </cell>
          <cell r="G35">
            <v>10</v>
          </cell>
          <cell r="K35">
            <v>1</v>
          </cell>
        </row>
        <row r="37">
          <cell r="C37">
            <v>5</v>
          </cell>
          <cell r="F37">
            <v>10</v>
          </cell>
          <cell r="G37">
            <v>10</v>
          </cell>
          <cell r="K37">
            <v>1</v>
          </cell>
        </row>
        <row r="38">
          <cell r="N3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85"/>
  <sheetViews>
    <sheetView tabSelected="1" zoomScalePageLayoutView="0" workbookViewId="0" topLeftCell="A58">
      <selection activeCell="I87" sqref="I87"/>
    </sheetView>
  </sheetViews>
  <sheetFormatPr defaultColWidth="11.421875" defaultRowHeight="12.75"/>
  <cols>
    <col min="1" max="1" width="2.8515625" style="0" customWidth="1"/>
    <col min="2" max="2" width="12.00390625" style="0" customWidth="1"/>
    <col min="3" max="3" width="7.57421875" style="0" customWidth="1"/>
    <col min="4" max="4" width="6.421875" style="0" customWidth="1"/>
    <col min="5" max="8" width="5.57421875" style="0" customWidth="1"/>
    <col min="9" max="9" width="8.7109375" style="0" bestFit="1" customWidth="1"/>
    <col min="10" max="10" width="6.421875" style="0" customWidth="1"/>
    <col min="11" max="11" width="5.57421875" style="0" customWidth="1"/>
    <col min="12" max="12" width="6.57421875" style="0" customWidth="1"/>
    <col min="13" max="13" width="11.7109375" style="0" customWidth="1"/>
    <col min="14" max="14" width="6.57421875" style="0" customWidth="1"/>
    <col min="15" max="15" width="5.57421875" style="0" customWidth="1"/>
    <col min="16" max="16" width="6.00390625" style="0" customWidth="1"/>
    <col min="17" max="17" width="5.57421875" style="0" customWidth="1"/>
    <col min="18" max="21" width="6.57421875" style="0" customWidth="1"/>
    <col min="22" max="23" width="6.421875" style="0" customWidth="1"/>
  </cols>
  <sheetData>
    <row r="7" s="29" customFormat="1" ht="18">
      <c r="A7" s="73" t="s">
        <v>64</v>
      </c>
    </row>
    <row r="8" s="29" customFormat="1" ht="18">
      <c r="A8" s="74" t="s">
        <v>50</v>
      </c>
    </row>
    <row r="9" s="29" customFormat="1" ht="18"/>
    <row r="11" ht="13.5" thickBot="1"/>
    <row r="12" spans="1:22" s="1" customFormat="1" ht="15.75">
      <c r="A12"/>
      <c r="B12"/>
      <c r="C12" s="12" t="s">
        <v>0</v>
      </c>
      <c r="D12" s="13"/>
      <c r="E12" s="13"/>
      <c r="F12" s="5"/>
      <c r="G12" s="5"/>
      <c r="H12" s="5"/>
      <c r="I12" s="5"/>
      <c r="J12" s="5"/>
      <c r="K12" s="5"/>
      <c r="L12" s="5"/>
      <c r="M12" s="6"/>
      <c r="N12" s="12" t="s">
        <v>1</v>
      </c>
      <c r="O12" s="17"/>
      <c r="P12" s="18"/>
      <c r="Q12"/>
      <c r="R12"/>
      <c r="S12"/>
      <c r="T12"/>
      <c r="U12"/>
      <c r="V12"/>
    </row>
    <row r="13" spans="3:22" s="1" customFormat="1" ht="16.5" thickBot="1">
      <c r="C13" s="14"/>
      <c r="D13" s="15"/>
      <c r="E13" s="16"/>
      <c r="F13" s="8"/>
      <c r="G13" s="8"/>
      <c r="H13" s="8"/>
      <c r="I13" s="8"/>
      <c r="J13" s="8"/>
      <c r="K13" s="8"/>
      <c r="L13" s="8"/>
      <c r="M13" s="9"/>
      <c r="N13" s="14"/>
      <c r="O13" s="15"/>
      <c r="P13" s="19"/>
      <c r="Q13"/>
      <c r="R13"/>
      <c r="S13"/>
      <c r="T13"/>
      <c r="U13"/>
      <c r="V13"/>
    </row>
    <row r="14" spans="3:22" s="1" customFormat="1" ht="12.75">
      <c r="C14" s="30" t="s">
        <v>67</v>
      </c>
      <c r="D14" s="5" t="s">
        <v>3</v>
      </c>
      <c r="E14" s="2"/>
      <c r="F14" s="5"/>
      <c r="G14" s="6"/>
      <c r="H14" s="145" t="s">
        <v>4</v>
      </c>
      <c r="I14" s="145"/>
      <c r="J14" s="161" t="s">
        <v>5</v>
      </c>
      <c r="K14" s="162"/>
      <c r="L14" s="31" t="s">
        <v>6</v>
      </c>
      <c r="M14" s="163" t="s">
        <v>69</v>
      </c>
      <c r="N14" s="164" t="s">
        <v>65</v>
      </c>
      <c r="O14" s="165"/>
      <c r="P14" s="166"/>
      <c r="Q14"/>
      <c r="R14"/>
      <c r="S14"/>
      <c r="T14"/>
      <c r="U14"/>
      <c r="V14"/>
    </row>
    <row r="15" spans="3:22" s="1" customFormat="1" ht="13.5" thickBot="1">
      <c r="C15" s="208" t="s">
        <v>68</v>
      </c>
      <c r="D15" s="209"/>
      <c r="E15" s="8"/>
      <c r="F15" s="8"/>
      <c r="G15" s="9"/>
      <c r="H15" s="146"/>
      <c r="I15" s="145"/>
      <c r="J15" s="167"/>
      <c r="K15" s="168"/>
      <c r="L15" s="58"/>
      <c r="M15" s="170" t="s">
        <v>70</v>
      </c>
      <c r="N15" s="210"/>
      <c r="O15" s="145"/>
      <c r="P15" s="171"/>
      <c r="Q15"/>
      <c r="R15"/>
      <c r="S15"/>
      <c r="T15"/>
      <c r="U15"/>
      <c r="V15"/>
    </row>
    <row r="16" spans="1:16" ht="13.5" thickBot="1">
      <c r="A16" s="34" t="s">
        <v>7</v>
      </c>
      <c r="B16" s="115" t="s">
        <v>8</v>
      </c>
      <c r="C16" s="37" t="s">
        <v>9</v>
      </c>
      <c r="D16" s="123" t="s">
        <v>10</v>
      </c>
      <c r="E16" s="121"/>
      <c r="F16" s="121"/>
      <c r="G16" s="124"/>
      <c r="H16" s="147" t="s">
        <v>11</v>
      </c>
      <c r="I16" s="148"/>
      <c r="J16" s="172" t="s">
        <v>11</v>
      </c>
      <c r="K16" s="173"/>
      <c r="L16" s="38" t="s">
        <v>12</v>
      </c>
      <c r="M16" s="174" t="s">
        <v>63</v>
      </c>
      <c r="N16" s="174" t="s">
        <v>9</v>
      </c>
      <c r="O16" s="174" t="s">
        <v>10</v>
      </c>
      <c r="P16" s="174" t="s">
        <v>13</v>
      </c>
    </row>
    <row r="17" spans="1:16" ht="13.5" thickBot="1">
      <c r="A17" s="84" t="s">
        <v>14</v>
      </c>
      <c r="B17" s="96" t="s">
        <v>15</v>
      </c>
      <c r="C17" s="35"/>
      <c r="D17" s="45" t="s">
        <v>16</v>
      </c>
      <c r="E17" s="46" t="s">
        <v>17</v>
      </c>
      <c r="F17" s="46" t="s">
        <v>18</v>
      </c>
      <c r="G17" s="47" t="s">
        <v>19</v>
      </c>
      <c r="H17" s="149" t="s">
        <v>20</v>
      </c>
      <c r="I17" s="150" t="s">
        <v>21</v>
      </c>
      <c r="J17" s="149" t="s">
        <v>22</v>
      </c>
      <c r="K17" s="150" t="s">
        <v>23</v>
      </c>
      <c r="L17" s="35"/>
      <c r="M17" s="175"/>
      <c r="N17" s="176"/>
      <c r="O17" s="169"/>
      <c r="P17" s="169"/>
    </row>
    <row r="18" spans="1:16" ht="12.75">
      <c r="A18" s="54" t="s">
        <v>24</v>
      </c>
      <c r="B18" s="87" t="s">
        <v>52</v>
      </c>
      <c r="C18" s="92">
        <f>'[1]2011'!C12</f>
        <v>0</v>
      </c>
      <c r="D18" s="88">
        <f>'[1]2011'!D12</f>
        <v>0</v>
      </c>
      <c r="E18" s="82">
        <f>'[1]2011'!E12</f>
        <v>0</v>
      </c>
      <c r="F18" s="82">
        <f>'[1]2011'!F12</f>
        <v>0</v>
      </c>
      <c r="G18" s="126">
        <f>'[1]2011'!G12</f>
        <v>0</v>
      </c>
      <c r="H18" s="151">
        <f>'[1]2011'!H12</f>
        <v>0</v>
      </c>
      <c r="I18" s="152">
        <f>'[1]2011'!I12</f>
        <v>0</v>
      </c>
      <c r="J18" s="177">
        <f>'[1]2011'!J12</f>
        <v>0</v>
      </c>
      <c r="K18" s="178">
        <f>'[1]2011'!K12</f>
        <v>0</v>
      </c>
      <c r="L18" s="122">
        <f>'[1]2011'!L12</f>
        <v>0</v>
      </c>
      <c r="M18" s="179">
        <f>'[1]2011'!M12</f>
        <v>0</v>
      </c>
      <c r="N18" s="180">
        <f>'[1]2011'!N12</f>
        <v>0</v>
      </c>
      <c r="O18" s="181">
        <f>'[1]2011'!O12</f>
        <v>0</v>
      </c>
      <c r="P18" s="182">
        <f>'[1]2011'!P12</f>
        <v>0</v>
      </c>
    </row>
    <row r="19" spans="1:18" ht="12.75">
      <c r="A19" s="21" t="s">
        <v>26</v>
      </c>
      <c r="B19" s="87" t="s">
        <v>25</v>
      </c>
      <c r="C19" s="93">
        <f>'[1]2011'!C13</f>
        <v>0</v>
      </c>
      <c r="D19" s="89">
        <f>'[1]2011'!D13</f>
        <v>0</v>
      </c>
      <c r="E19" s="81">
        <f>'[1]2011'!E13</f>
        <v>0</v>
      </c>
      <c r="F19" s="81">
        <f>'[1]2011'!F13</f>
        <v>0</v>
      </c>
      <c r="G19" s="127">
        <f>'[1]2011'!G13</f>
        <v>0</v>
      </c>
      <c r="H19" s="153">
        <f>'[1]2011'!H13</f>
        <v>0</v>
      </c>
      <c r="I19" s="154">
        <f>'[1]2011'!I13</f>
        <v>0</v>
      </c>
      <c r="J19" s="183">
        <f>'[1]2011'!J13</f>
        <v>0</v>
      </c>
      <c r="K19" s="184">
        <f>'[1]2011'!K13</f>
        <v>0</v>
      </c>
      <c r="L19" s="93">
        <f>'[1]2011'!L13</f>
        <v>0</v>
      </c>
      <c r="M19" s="185">
        <f>'[1]2011'!M13</f>
        <v>0</v>
      </c>
      <c r="N19" s="155">
        <f>'[1]2011'!N13</f>
        <v>0</v>
      </c>
      <c r="O19" s="186">
        <f>'[1]2011'!O13</f>
        <v>0</v>
      </c>
      <c r="P19" s="156">
        <f>'[1]2011'!P13</f>
        <v>0</v>
      </c>
      <c r="R19" s="33"/>
    </row>
    <row r="20" spans="1:18" ht="12.75">
      <c r="A20" s="21" t="s">
        <v>27</v>
      </c>
      <c r="B20" s="97" t="s">
        <v>8</v>
      </c>
      <c r="C20" s="94">
        <f>'[1]2011'!C14+'[1]2011'!C15+'[1]2011'!C16+'[1]2011'!C17+'[1]2011'!C18+'[1]2011'!C19</f>
        <v>65</v>
      </c>
      <c r="D20" s="90">
        <f>'[1]2011'!D14+'[1]2011'!D15+'[1]2011'!D16+'[1]2011'!D17+'[1]2011'!D18+'[1]2011'!D19</f>
        <v>40</v>
      </c>
      <c r="E20" s="68">
        <f>'[1]2011'!E14+'[1]2011'!E15+'[1]2011'!E16+'[1]2011'!E17+'[1]2011'!E18+'[1]2011'!E19</f>
        <v>0</v>
      </c>
      <c r="F20" s="68">
        <f>'[1]2011'!F14+'[1]2011'!F15+'[1]2011'!F16+'[1]2011'!F17+'[1]2011'!F18+'[1]2011'!F19</f>
        <v>140</v>
      </c>
      <c r="G20" s="128">
        <f>'[1]2011'!G14+'[1]2011'!G15+'[1]2011'!G16+'[1]2011'!G17+'[1]2011'!G18+'[1]2011'!G19</f>
        <v>180</v>
      </c>
      <c r="H20" s="155">
        <f>'[1]2011'!H14+'[1]2011'!H15+'[1]2011'!H16+'[1]2011'!H17+'[1]2011'!H18+'[1]2011'!H19</f>
        <v>31</v>
      </c>
      <c r="I20" s="156">
        <f>'[1]2011'!I14+'[1]2011'!I15+'[1]2011'!I16+'[1]2011'!I17+'[1]2011'!I18+'[1]2011'!I19</f>
        <v>18</v>
      </c>
      <c r="J20" s="187">
        <f>'[1]2011'!J14+'[1]2011'!J15+'[1]2011'!J16+'[1]2011'!J17+'[1]2011'!J18+'[1]2011'!J19</f>
        <v>8</v>
      </c>
      <c r="K20" s="188">
        <f>'[1]2011'!K14+'[1]2011'!K15+'[1]2011'!K16+'[1]2011'!K17+'[1]2011'!K18+'[1]2011'!K19</f>
        <v>3</v>
      </c>
      <c r="L20" s="94">
        <f>'[1]2011'!L14+'[1]2011'!L15+'[1]2011'!L16+'[1]2011'!L17+'[1]2011'!L18+'[1]2011'!L19</f>
        <v>0</v>
      </c>
      <c r="M20" s="189">
        <f>'[1]2011'!M14+'[1]2011'!M15+'[1]2011'!M16+'[1]2011'!M17+'[1]2011'!M18+'[1]2011'!M19</f>
        <v>280</v>
      </c>
      <c r="N20" s="155">
        <f>'[1]2011'!N14+'[1]2011'!N15+'[1]2011'!N16+'[1]2011'!N17+'[1]2011'!N18+'[1]2011'!N19</f>
        <v>0</v>
      </c>
      <c r="O20" s="186">
        <f>'[1]2011'!O14+'[1]2011'!O15+'[1]2011'!O16+'[1]2011'!O17+'[1]2011'!O18+'[1]2011'!O19</f>
        <v>0</v>
      </c>
      <c r="P20" s="156">
        <f>'[1]2011'!P14+'[1]2011'!P15+'[1]2011'!P16+'[1]2011'!P17+'[1]2011'!P18+'[1]2011'!P19</f>
        <v>0</v>
      </c>
      <c r="R20" s="33"/>
    </row>
    <row r="21" spans="1:18" ht="12.75">
      <c r="A21" s="21" t="s">
        <v>29</v>
      </c>
      <c r="B21" s="97" t="s">
        <v>28</v>
      </c>
      <c r="C21" s="94">
        <f>'[1]2011'!C20</f>
        <v>0</v>
      </c>
      <c r="D21" s="90">
        <f>'[1]2011'!D20</f>
        <v>0</v>
      </c>
      <c r="E21" s="68">
        <f>'[1]2011'!E20</f>
        <v>0</v>
      </c>
      <c r="F21" s="68">
        <f>'[1]2011'!F20</f>
        <v>0</v>
      </c>
      <c r="G21" s="128">
        <f>'[1]2011'!G20</f>
        <v>0</v>
      </c>
      <c r="H21" s="155">
        <f>'[1]2011'!H20</f>
        <v>0</v>
      </c>
      <c r="I21" s="156">
        <f>'[1]2011'!I20</f>
        <v>0</v>
      </c>
      <c r="J21" s="187">
        <f>'[1]2011'!J20</f>
        <v>0</v>
      </c>
      <c r="K21" s="188">
        <f>'[1]2011'!K20</f>
        <v>0</v>
      </c>
      <c r="L21" s="94">
        <f>'[1]2011'!L20</f>
        <v>0</v>
      </c>
      <c r="M21" s="189">
        <f>'[1]2011'!M20</f>
        <v>0</v>
      </c>
      <c r="N21" s="155">
        <f>'[1]2011'!N20</f>
        <v>0</v>
      </c>
      <c r="O21" s="186">
        <f>'[1]2011'!O20</f>
        <v>0</v>
      </c>
      <c r="P21" s="156">
        <f>'[1]2011'!P20</f>
        <v>0</v>
      </c>
      <c r="R21" s="33"/>
    </row>
    <row r="22" spans="1:18" ht="12.75">
      <c r="A22" s="21" t="s">
        <v>31</v>
      </c>
      <c r="B22" s="97" t="s">
        <v>53</v>
      </c>
      <c r="C22" s="94">
        <f>'[1]2011'!C21</f>
        <v>0</v>
      </c>
      <c r="D22" s="90">
        <f>'[1]2011'!D21</f>
        <v>0</v>
      </c>
      <c r="E22" s="68">
        <f>'[1]2011'!E21</f>
        <v>0</v>
      </c>
      <c r="F22" s="68">
        <f>'[1]2011'!F21</f>
        <v>0</v>
      </c>
      <c r="G22" s="128">
        <f>'[1]2011'!G21</f>
        <v>0</v>
      </c>
      <c r="H22" s="155">
        <f>'[1]2011'!H21</f>
        <v>0</v>
      </c>
      <c r="I22" s="156">
        <f>'[1]2011'!I21</f>
        <v>0</v>
      </c>
      <c r="J22" s="187">
        <f>'[1]2011'!J21</f>
        <v>0</v>
      </c>
      <c r="K22" s="188">
        <f>'[1]2011'!K21</f>
        <v>0</v>
      </c>
      <c r="L22" s="94">
        <f>'[1]2011'!L21</f>
        <v>0</v>
      </c>
      <c r="M22" s="189">
        <f>'[1]2011'!M21</f>
        <v>0</v>
      </c>
      <c r="N22" s="155">
        <f>'[1]2011'!N21</f>
        <v>0</v>
      </c>
      <c r="O22" s="186">
        <f>'[1]2011'!O21</f>
        <v>0</v>
      </c>
      <c r="P22" s="156">
        <f>'[1]2011'!P21</f>
        <v>0</v>
      </c>
      <c r="R22" s="33"/>
    </row>
    <row r="23" spans="1:18" ht="12.75">
      <c r="A23" s="21" t="s">
        <v>33</v>
      </c>
      <c r="B23" s="97" t="s">
        <v>54</v>
      </c>
      <c r="C23" s="94">
        <f>'[1]2011'!C22+'[1]2011'!C23</f>
        <v>25</v>
      </c>
      <c r="D23" s="90">
        <f>'[1]2011'!D22+'[1]2011'!D23</f>
        <v>35</v>
      </c>
      <c r="E23" s="68">
        <f>'[1]2011'!E22+'[1]2011'!E23</f>
        <v>0</v>
      </c>
      <c r="F23" s="68">
        <f>'[1]2011'!F22+'[1]2011'!F23</f>
        <v>30</v>
      </c>
      <c r="G23" s="128">
        <f>'[1]2011'!G22+'[1]2011'!G23</f>
        <v>65</v>
      </c>
      <c r="H23" s="155">
        <f>'[1]2011'!H22+'[1]2011'!H23</f>
        <v>0</v>
      </c>
      <c r="I23" s="156">
        <f>'[1]2011'!I22+'[1]2011'!I23</f>
        <v>0</v>
      </c>
      <c r="J23" s="187">
        <f>'[1]2011'!J22+'[1]2011'!J23</f>
        <v>0</v>
      </c>
      <c r="K23" s="188">
        <f>'[1]2011'!K22+'[1]2011'!K23</f>
        <v>0</v>
      </c>
      <c r="L23" s="94">
        <f>'[1]2011'!L22+'[1]2011'!L23</f>
        <v>0</v>
      </c>
      <c r="M23" s="189">
        <f>'[1]2011'!M22+'[1]2011'!M23</f>
        <v>0</v>
      </c>
      <c r="N23" s="155">
        <f>'[1]2011'!N22+'[1]2011'!N23</f>
        <v>0</v>
      </c>
      <c r="O23" s="186">
        <f>'[1]2011'!O22+'[1]2011'!O23</f>
        <v>0</v>
      </c>
      <c r="P23" s="156">
        <f>'[1]2011'!P22+'[1]2011'!P23</f>
        <v>0</v>
      </c>
      <c r="R23" s="33"/>
    </row>
    <row r="24" spans="1:16" ht="12.75">
      <c r="A24" s="21" t="s">
        <v>35</v>
      </c>
      <c r="B24" s="97" t="s">
        <v>30</v>
      </c>
      <c r="C24" s="94">
        <f>'[1]2011'!C24+'[1]2011'!C25</f>
        <v>5</v>
      </c>
      <c r="D24" s="90">
        <f>'[1]2011'!D24+'[1]2011'!D25</f>
        <v>20</v>
      </c>
      <c r="E24" s="68">
        <f>'[1]2011'!E24+'[1]2011'!E25</f>
        <v>0</v>
      </c>
      <c r="F24" s="68">
        <f>'[1]2011'!F24+'[1]2011'!F25</f>
        <v>10</v>
      </c>
      <c r="G24" s="128">
        <f>'[1]2011'!G24+'[1]2011'!G25</f>
        <v>30</v>
      </c>
      <c r="H24" s="155">
        <f>'[1]2011'!H24+'[1]2011'!H25</f>
        <v>0</v>
      </c>
      <c r="I24" s="156">
        <f>'[1]2011'!I24+'[1]2011'!I25</f>
        <v>0</v>
      </c>
      <c r="J24" s="187">
        <f>'[1]2011'!J24+'[1]2011'!J25</f>
        <v>0</v>
      </c>
      <c r="K24" s="188">
        <f>'[1]2011'!K24+'[1]2011'!K25</f>
        <v>1</v>
      </c>
      <c r="L24" s="94">
        <f>'[1]2011'!L24+'[1]2011'!L25</f>
        <v>0</v>
      </c>
      <c r="M24" s="189">
        <f>'[1]2011'!M24+'[1]2011'!M25</f>
        <v>0</v>
      </c>
      <c r="N24" s="155">
        <f>'[1]2011'!N24+'[1]2011'!N25</f>
        <v>0</v>
      </c>
      <c r="O24" s="186">
        <f>'[1]2011'!O24+'[1]2011'!O25</f>
        <v>0</v>
      </c>
      <c r="P24" s="156">
        <f>'[1]2011'!P24+'[1]2011'!P25</f>
        <v>0</v>
      </c>
    </row>
    <row r="25" spans="1:16" ht="12.75">
      <c r="A25" s="21" t="s">
        <v>37</v>
      </c>
      <c r="B25" s="36" t="s">
        <v>55</v>
      </c>
      <c r="C25" s="94">
        <f>'[1]2011'!C26</f>
        <v>0</v>
      </c>
      <c r="D25" s="90">
        <f>'[1]2011'!D26</f>
        <v>0</v>
      </c>
      <c r="E25" s="68">
        <f>'[1]2011'!E26</f>
        <v>0</v>
      </c>
      <c r="F25" s="68">
        <f>'[1]2011'!F26</f>
        <v>0</v>
      </c>
      <c r="G25" s="128">
        <f>'[1]2011'!G26</f>
        <v>0</v>
      </c>
      <c r="H25" s="155">
        <f>'[1]2011'!H26</f>
        <v>0</v>
      </c>
      <c r="I25" s="156">
        <f>'[1]2011'!I26</f>
        <v>0</v>
      </c>
      <c r="J25" s="187">
        <f>'[1]2011'!J26</f>
        <v>0</v>
      </c>
      <c r="K25" s="188">
        <f>'[1]2011'!K26</f>
        <v>0</v>
      </c>
      <c r="L25" s="94">
        <f>'[1]2011'!L26</f>
        <v>0</v>
      </c>
      <c r="M25" s="189">
        <f>'[1]2011'!M26</f>
        <v>0</v>
      </c>
      <c r="N25" s="155">
        <f>'[1]2011'!N26</f>
        <v>0</v>
      </c>
      <c r="O25" s="186">
        <f>'[1]2011'!O26</f>
        <v>0</v>
      </c>
      <c r="P25" s="156">
        <f>'[1]2011'!P26</f>
        <v>0</v>
      </c>
    </row>
    <row r="26" spans="1:16" ht="12.75">
      <c r="A26" s="21" t="s">
        <v>39</v>
      </c>
      <c r="B26" s="97" t="s">
        <v>32</v>
      </c>
      <c r="C26" s="94">
        <f>'[1]2011'!C27</f>
        <v>0</v>
      </c>
      <c r="D26" s="90">
        <f>'[1]2011'!D27</f>
        <v>0</v>
      </c>
      <c r="E26" s="68">
        <f>'[1]2011'!E27</f>
        <v>0</v>
      </c>
      <c r="F26" s="68">
        <f>'[1]2011'!F27</f>
        <v>0</v>
      </c>
      <c r="G26" s="128">
        <f>'[1]2011'!G27</f>
        <v>0</v>
      </c>
      <c r="H26" s="155">
        <f>'[1]2011'!H27</f>
        <v>0</v>
      </c>
      <c r="I26" s="156">
        <f>'[1]2011'!I27</f>
        <v>0</v>
      </c>
      <c r="J26" s="187">
        <f>'[1]2011'!J27</f>
        <v>0</v>
      </c>
      <c r="K26" s="188">
        <f>'[1]2011'!K27</f>
        <v>0</v>
      </c>
      <c r="L26" s="94">
        <f>'[1]2011'!L27</f>
        <v>0</v>
      </c>
      <c r="M26" s="189">
        <f>'[1]2011'!M27</f>
        <v>0</v>
      </c>
      <c r="N26" s="155">
        <f>'[1]2011'!N27</f>
        <v>0</v>
      </c>
      <c r="O26" s="186">
        <f>'[1]2011'!O27</f>
        <v>0</v>
      </c>
      <c r="P26" s="156">
        <f>'[1]2011'!P27</f>
        <v>0</v>
      </c>
    </row>
    <row r="27" spans="1:16" ht="12.75">
      <c r="A27" s="21" t="s">
        <v>41</v>
      </c>
      <c r="B27" s="97" t="s">
        <v>34</v>
      </c>
      <c r="C27" s="94">
        <f>'[1]2011'!C28+'[1]2011'!C29+'[1]2011'!C30</f>
        <v>10</v>
      </c>
      <c r="D27" s="90">
        <f>'[1]2011'!D2+'[1]2011'!D29+'[1]2011'!D30</f>
        <v>0</v>
      </c>
      <c r="E27" s="68">
        <f>'[1]2011'!E28+'[1]2011'!E29+'[1]2011'!E30</f>
        <v>0</v>
      </c>
      <c r="F27" s="68">
        <f>'[1]2011'!F28+'[1]2011'!F29+'[1]2011'!F30</f>
        <v>40</v>
      </c>
      <c r="G27" s="128">
        <f>'[1]2011'!G28+'[1]2011'!G29+'[1]2011'!G30</f>
        <v>40</v>
      </c>
      <c r="H27" s="155">
        <f>'[1]2011'!H28+'[1]2011'!H29+'[1]2011'!H30</f>
        <v>0</v>
      </c>
      <c r="I27" s="156">
        <f>'[1]2011'!H28+'[1]2011'!I29+'[1]2011'!H30</f>
        <v>18</v>
      </c>
      <c r="J27" s="187">
        <f>'[1]2011'!J28+'[1]2011'!J29+'[1]2011'!J30</f>
        <v>0</v>
      </c>
      <c r="K27" s="188">
        <f>'[1]2011'!K28+'[1]2011'!K29+'[1]2011'!K30</f>
        <v>3</v>
      </c>
      <c r="L27" s="94">
        <f>'[1]2011'!L28+'[1]2011'!L29+'[1]2011'!L30</f>
        <v>0</v>
      </c>
      <c r="M27" s="189">
        <f>'[1]2011'!M28+'[1]2011'!M29+'[1]2011'!M30</f>
        <v>100</v>
      </c>
      <c r="N27" s="155">
        <f>'[1]2011'!N28+'[1]2011'!N29+'[1]2011'!N30</f>
        <v>0</v>
      </c>
      <c r="O27" s="186">
        <f>'[1]2011'!O28+'[1]2011'!O29+'[1]2011'!O30</f>
        <v>0</v>
      </c>
      <c r="P27" s="156">
        <f>'[1]2011'!P28+'[1]2011'!P29+'[1]2011'!P30</f>
        <v>0</v>
      </c>
    </row>
    <row r="28" spans="1:16" ht="12.75">
      <c r="A28" s="21" t="s">
        <v>56</v>
      </c>
      <c r="B28" s="97" t="s">
        <v>36</v>
      </c>
      <c r="C28" s="94">
        <f>'[1]2011'!C31</f>
        <v>0</v>
      </c>
      <c r="D28" s="90">
        <f>'[1]2011'!D31</f>
        <v>0</v>
      </c>
      <c r="E28" s="68">
        <f>'[1]2011'!E31</f>
        <v>0</v>
      </c>
      <c r="F28" s="68">
        <f>'[1]2011'!F31</f>
        <v>0</v>
      </c>
      <c r="G28" s="128">
        <f>'[1]2011'!G31</f>
        <v>0</v>
      </c>
      <c r="H28" s="155">
        <f>'[1]2011'!H31</f>
        <v>0</v>
      </c>
      <c r="I28" s="156">
        <f>'[1]2011'!I31</f>
        <v>0</v>
      </c>
      <c r="J28" s="187">
        <f>'[1]2011'!J31</f>
        <v>0</v>
      </c>
      <c r="K28" s="188">
        <f>'[1]2011'!K31</f>
        <v>0</v>
      </c>
      <c r="L28" s="94">
        <f>'[1]2011'!L31</f>
        <v>0</v>
      </c>
      <c r="M28" s="189">
        <f>'[1]2011'!M31</f>
        <v>0</v>
      </c>
      <c r="N28" s="155">
        <f>'[1]2011'!N31</f>
        <v>0</v>
      </c>
      <c r="O28" s="186">
        <f>'[1]2011'!O31</f>
        <v>0</v>
      </c>
      <c r="P28" s="156">
        <f>'[1]2011'!P31</f>
        <v>0</v>
      </c>
    </row>
    <row r="29" spans="1:16" ht="12.75">
      <c r="A29" s="21" t="s">
        <v>57</v>
      </c>
      <c r="B29" s="97" t="s">
        <v>38</v>
      </c>
      <c r="C29" s="94">
        <f>'[1]2011'!C32</f>
        <v>0</v>
      </c>
      <c r="D29" s="90">
        <f>'[1]2011'!D32</f>
        <v>0</v>
      </c>
      <c r="E29" s="68">
        <f>'[1]2011'!E32</f>
        <v>0</v>
      </c>
      <c r="F29" s="68">
        <f>'[1]2011'!F32</f>
        <v>0</v>
      </c>
      <c r="G29" s="128">
        <f>'[1]2011'!G32</f>
        <v>0</v>
      </c>
      <c r="H29" s="155">
        <f>'[1]2011'!H32</f>
        <v>0</v>
      </c>
      <c r="I29" s="156">
        <f>'[1]2011'!I32</f>
        <v>0</v>
      </c>
      <c r="J29" s="187">
        <f>'[1]2011'!J32</f>
        <v>0</v>
      </c>
      <c r="K29" s="188">
        <f>'[1]2011'!K32</f>
        <v>0</v>
      </c>
      <c r="L29" s="94">
        <f>'[1]2011'!L32</f>
        <v>0</v>
      </c>
      <c r="M29" s="189">
        <f>'[1]2011'!M32</f>
        <v>0</v>
      </c>
      <c r="N29" s="155">
        <f>'[1]2011'!N32</f>
        <v>0</v>
      </c>
      <c r="O29" s="186">
        <f>'[1]2011'!O32</f>
        <v>0</v>
      </c>
      <c r="P29" s="156">
        <f>'[1]2011'!P32</f>
        <v>0</v>
      </c>
    </row>
    <row r="30" spans="1:16" ht="12.75">
      <c r="A30" s="21" t="s">
        <v>58</v>
      </c>
      <c r="B30" s="97" t="s">
        <v>40</v>
      </c>
      <c r="C30" s="94">
        <f>'[1]2011'!C33</f>
        <v>0</v>
      </c>
      <c r="D30" s="90">
        <f>'[1]2011'!D33</f>
        <v>0</v>
      </c>
      <c r="E30" s="68">
        <f>'[1]2011'!E33</f>
        <v>0</v>
      </c>
      <c r="F30" s="68">
        <f>'[1]2011'!F33</f>
        <v>0</v>
      </c>
      <c r="G30" s="128">
        <f>'[1]2011'!G33</f>
        <v>0</v>
      </c>
      <c r="H30" s="155">
        <f>'[1]2011'!H33</f>
        <v>0</v>
      </c>
      <c r="I30" s="156">
        <f>'[1]2011'!I33</f>
        <v>0</v>
      </c>
      <c r="J30" s="187">
        <f>'[1]2011'!J33</f>
        <v>0</v>
      </c>
      <c r="K30" s="188">
        <f>'[1]2011'!K33</f>
        <v>0</v>
      </c>
      <c r="L30" s="94">
        <f>'[1]2011'!L33</f>
        <v>0</v>
      </c>
      <c r="M30" s="189">
        <f>'[1]2011'!M33</f>
        <v>0</v>
      </c>
      <c r="N30" s="155">
        <f>'[1]2011'!N33</f>
        <v>0</v>
      </c>
      <c r="O30" s="186">
        <f>'[1]2011'!O33</f>
        <v>0</v>
      </c>
      <c r="P30" s="156">
        <f>'[1]2011'!P33</f>
        <v>0</v>
      </c>
    </row>
    <row r="31" spans="1:16" ht="12.75">
      <c r="A31" s="21" t="s">
        <v>59</v>
      </c>
      <c r="B31" s="106" t="s">
        <v>61</v>
      </c>
      <c r="C31" s="107">
        <f>'[1]2011'!C34+'[1]2011'!C35</f>
        <v>5</v>
      </c>
      <c r="D31" s="108">
        <f>'[1]2011'!D34+'[1]2011'!D35</f>
        <v>0</v>
      </c>
      <c r="E31" s="109">
        <f>'[1]2011'!E34+'[1]2011'!E35</f>
        <v>0</v>
      </c>
      <c r="F31" s="109">
        <f>'[1]2011'!F34+'[1]2011'!F35</f>
        <v>10</v>
      </c>
      <c r="G31" s="129">
        <f>'[1]2011'!G34+'[1]2011'!G35</f>
        <v>10</v>
      </c>
      <c r="H31" s="157">
        <f>'[1]2011'!H34+'[1]2011'!H35</f>
        <v>0</v>
      </c>
      <c r="I31" s="158">
        <f>'[1]2011'!I34+'[1]2011'!I35</f>
        <v>0</v>
      </c>
      <c r="J31" s="190">
        <f>'[1]2011'!J34+'[1]2011'!J35</f>
        <v>0</v>
      </c>
      <c r="K31" s="191">
        <f>'[1]2011'!K34+'[1]2011'!K35</f>
        <v>1</v>
      </c>
      <c r="L31" s="107">
        <f>'[1]2011'!L34+'[1]2011'!L35</f>
        <v>0</v>
      </c>
      <c r="M31" s="192">
        <f>'[1]2011'!M34+'[1]2011'!M35</f>
        <v>0</v>
      </c>
      <c r="N31" s="155">
        <f>'[1]2011'!N34+'[1]2011'!N35</f>
        <v>0</v>
      </c>
      <c r="O31" s="186">
        <f>'[1]2011'!O34+'[1]2011'!O35</f>
        <v>0</v>
      </c>
      <c r="P31" s="156">
        <f>'[1]2011'!P34+'[1]2011'!P35</f>
        <v>0</v>
      </c>
    </row>
    <row r="32" spans="1:16" ht="13.5" thickBot="1">
      <c r="A32" s="21" t="s">
        <v>60</v>
      </c>
      <c r="B32" s="98" t="s">
        <v>42</v>
      </c>
      <c r="C32" s="95">
        <f>'[1]2011'!C36+'[1]2011'!C37</f>
        <v>5</v>
      </c>
      <c r="D32" s="91">
        <f>'[1]2011'!D36+'[1]2011'!D37</f>
        <v>0</v>
      </c>
      <c r="E32" s="70">
        <f>'[1]2011'!E36+'[1]2011'!E37</f>
        <v>0</v>
      </c>
      <c r="F32" s="70">
        <f>'[1]2011'!F36+'[1]2011'!F37</f>
        <v>10</v>
      </c>
      <c r="G32" s="130">
        <f>'[1]2011'!G36+'[1]2011'!G37</f>
        <v>10</v>
      </c>
      <c r="H32" s="159">
        <f>'[1]2011'!H36+'[1]2011'!H37</f>
        <v>0</v>
      </c>
      <c r="I32" s="160">
        <f>'[1]2011'!I36+'[1]2011'!I37</f>
        <v>0</v>
      </c>
      <c r="J32" s="193">
        <f>'[1]2011'!J36+'[1]2011'!J37</f>
        <v>0</v>
      </c>
      <c r="K32" s="194">
        <f>'[1]2011'!K36+'[1]2011'!K37</f>
        <v>1</v>
      </c>
      <c r="L32" s="95">
        <f>'[1]2011'!L36+'[1]2011'!L37</f>
        <v>0</v>
      </c>
      <c r="M32" s="195">
        <f>'[1]2011'!M36+'[1]2011'!M37</f>
        <v>0</v>
      </c>
      <c r="N32" s="159">
        <f>'[1]2011'!N36+'[1]2011'!N37</f>
        <v>0</v>
      </c>
      <c r="O32" s="196">
        <f>'[1]2011'!O36+'[1]2011'!O37</f>
        <v>0</v>
      </c>
      <c r="P32" s="160">
        <f>'[1]2011'!P36+'[1]2011'!P37</f>
        <v>0</v>
      </c>
    </row>
    <row r="33" spans="1:16" ht="13.5" thickBot="1">
      <c r="A33" s="197"/>
      <c r="B33" s="198" t="s">
        <v>43</v>
      </c>
      <c r="C33" s="199">
        <f aca="true" t="shared" si="0" ref="C33:P33">SUM(C18:C32)</f>
        <v>115</v>
      </c>
      <c r="D33" s="199">
        <f t="shared" si="0"/>
        <v>95</v>
      </c>
      <c r="E33" s="199">
        <f t="shared" si="0"/>
        <v>0</v>
      </c>
      <c r="F33" s="199">
        <f t="shared" si="0"/>
        <v>240</v>
      </c>
      <c r="G33" s="199">
        <f t="shared" si="0"/>
        <v>335</v>
      </c>
      <c r="H33" s="199">
        <f t="shared" si="0"/>
        <v>31</v>
      </c>
      <c r="I33" s="199">
        <f t="shared" si="0"/>
        <v>36</v>
      </c>
      <c r="J33" s="199">
        <f t="shared" si="0"/>
        <v>8</v>
      </c>
      <c r="K33" s="199">
        <f t="shared" si="0"/>
        <v>9</v>
      </c>
      <c r="L33" s="199">
        <f t="shared" si="0"/>
        <v>0</v>
      </c>
      <c r="M33" s="199">
        <f t="shared" si="0"/>
        <v>380</v>
      </c>
      <c r="N33" s="200">
        <f>'[1]2011'!N38</f>
        <v>21</v>
      </c>
      <c r="O33" s="200">
        <f t="shared" si="0"/>
        <v>0</v>
      </c>
      <c r="P33" s="200">
        <f t="shared" si="0"/>
        <v>0</v>
      </c>
    </row>
    <row r="34" ht="12.75" customHeight="1">
      <c r="C34" s="10"/>
    </row>
    <row r="35" spans="1:17" ht="12.75">
      <c r="A35" s="11"/>
      <c r="B35" s="24"/>
      <c r="C35" s="39"/>
      <c r="D35" s="40"/>
      <c r="E35" s="40"/>
      <c r="F35" s="40"/>
      <c r="G35" s="40"/>
      <c r="H35" s="39"/>
      <c r="I35" s="41"/>
      <c r="J35" s="42"/>
      <c r="K35" s="10"/>
      <c r="L35" s="10"/>
      <c r="M35" s="10"/>
      <c r="N35" s="10"/>
      <c r="O35" s="10"/>
      <c r="P35" s="10"/>
      <c r="Q35" s="10"/>
    </row>
    <row r="36" spans="1:17" ht="12.75">
      <c r="A36" s="11"/>
      <c r="B36" s="10"/>
      <c r="C36" s="39"/>
      <c r="D36" s="40"/>
      <c r="E36" s="40"/>
      <c r="F36" s="40"/>
      <c r="G36" s="40"/>
      <c r="H36" s="39"/>
      <c r="I36" s="41"/>
      <c r="J36" s="42"/>
      <c r="K36" s="10"/>
      <c r="L36" s="10"/>
      <c r="M36" s="10"/>
      <c r="N36" s="10"/>
      <c r="O36" s="10"/>
      <c r="P36" s="10"/>
      <c r="Q36" s="10"/>
    </row>
    <row r="37" spans="1:17" ht="12.75">
      <c r="A37" s="11"/>
      <c r="B37" s="10"/>
      <c r="C37" s="39"/>
      <c r="D37" s="40"/>
      <c r="E37" s="40"/>
      <c r="F37" s="40"/>
      <c r="G37" s="40"/>
      <c r="H37" s="39"/>
      <c r="I37" s="41"/>
      <c r="J37" s="42"/>
      <c r="K37" s="10"/>
      <c r="L37" s="10"/>
      <c r="M37" s="10"/>
      <c r="N37" s="10"/>
      <c r="O37" s="10"/>
      <c r="P37" s="10"/>
      <c r="Q37" s="10"/>
    </row>
    <row r="38" spans="1:17" ht="12.75">
      <c r="A38" s="11"/>
      <c r="B38" s="10"/>
      <c r="C38" s="39"/>
      <c r="D38" s="40"/>
      <c r="E38" s="40"/>
      <c r="F38" s="40"/>
      <c r="G38" s="40"/>
      <c r="H38" s="39"/>
      <c r="I38" s="41"/>
      <c r="J38" s="42"/>
      <c r="K38" s="10"/>
      <c r="L38" s="10"/>
      <c r="M38" s="10"/>
      <c r="N38" s="10"/>
      <c r="O38" s="10"/>
      <c r="P38" s="10"/>
      <c r="Q38" s="10"/>
    </row>
    <row r="39" spans="1:17" ht="12.75">
      <c r="A39" s="11"/>
      <c r="B39" s="10"/>
      <c r="C39" s="39"/>
      <c r="D39" s="40"/>
      <c r="E39" s="40"/>
      <c r="F39" s="40"/>
      <c r="G39" s="40"/>
      <c r="H39" s="39"/>
      <c r="I39" s="39"/>
      <c r="J39" s="42"/>
      <c r="K39" s="10"/>
      <c r="L39" s="10"/>
      <c r="M39" s="10"/>
      <c r="N39" s="10"/>
      <c r="O39" s="10"/>
      <c r="P39" s="10"/>
      <c r="Q39" s="10"/>
    </row>
    <row r="40" spans="1:17" ht="12.75">
      <c r="A40" s="11"/>
      <c r="B40" s="10"/>
      <c r="C40" s="39"/>
      <c r="D40" s="40"/>
      <c r="E40" s="40"/>
      <c r="F40" s="40"/>
      <c r="G40" s="40"/>
      <c r="H40" s="39"/>
      <c r="I40" s="39"/>
      <c r="J40" s="42"/>
      <c r="K40" s="10"/>
      <c r="L40" s="10"/>
      <c r="M40" s="10"/>
      <c r="N40" s="10"/>
      <c r="O40" s="10"/>
      <c r="P40" s="10"/>
      <c r="Q40" s="10"/>
    </row>
    <row r="41" spans="1:17" ht="12.75">
      <c r="A41" s="11"/>
      <c r="B41" s="10"/>
      <c r="C41" s="39"/>
      <c r="D41" s="40"/>
      <c r="E41" s="40"/>
      <c r="F41" s="40"/>
      <c r="G41" s="40"/>
      <c r="H41" s="39"/>
      <c r="I41" s="41"/>
      <c r="J41" s="42"/>
      <c r="K41" s="10"/>
      <c r="L41" s="10"/>
      <c r="M41" s="10"/>
      <c r="N41" s="10"/>
      <c r="O41" s="10"/>
      <c r="P41" s="10"/>
      <c r="Q41" s="10"/>
    </row>
    <row r="42" spans="1:17" ht="12.75">
      <c r="A42" s="11"/>
      <c r="B42" s="10"/>
      <c r="C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1"/>
      <c r="B43" s="10"/>
      <c r="C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1"/>
      <c r="B44" s="10"/>
      <c r="C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1"/>
      <c r="B45" s="10"/>
      <c r="C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1"/>
      <c r="B46" s="10"/>
      <c r="C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1"/>
      <c r="B47" s="10"/>
      <c r="C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1"/>
      <c r="B48" s="10"/>
      <c r="C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="29" customFormat="1" ht="18">
      <c r="A49" s="73" t="s">
        <v>64</v>
      </c>
    </row>
    <row r="50" s="29" customFormat="1" ht="18">
      <c r="A50" s="74" t="s">
        <v>51</v>
      </c>
    </row>
    <row r="51" spans="1:17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3.5" thickBo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3:18" ht="15" customHeight="1">
      <c r="C54" s="25" t="s">
        <v>44</v>
      </c>
      <c r="D54" s="26"/>
      <c r="E54" s="27"/>
      <c r="F54" s="25" t="s">
        <v>45</v>
      </c>
      <c r="G54" s="28"/>
      <c r="H54" s="28"/>
      <c r="I54" s="28"/>
      <c r="J54" s="28"/>
      <c r="K54" s="28"/>
      <c r="L54" s="28"/>
      <c r="M54" s="26"/>
      <c r="N54" s="26"/>
      <c r="O54" s="26"/>
      <c r="P54" s="27"/>
      <c r="Q54" s="22"/>
      <c r="R54" s="10"/>
    </row>
    <row r="55" spans="3:18" ht="13.5" thickBot="1">
      <c r="C55" s="117"/>
      <c r="D55" s="211" t="s">
        <v>71</v>
      </c>
      <c r="E55" s="212"/>
      <c r="F55" s="7"/>
      <c r="G55" s="8"/>
      <c r="H55" s="8"/>
      <c r="I55" s="8"/>
      <c r="J55" s="8"/>
      <c r="K55" s="8"/>
      <c r="L55" s="8"/>
      <c r="M55" s="20"/>
      <c r="N55" s="23"/>
      <c r="O55" s="23"/>
      <c r="P55" s="118"/>
      <c r="Q55" s="23"/>
      <c r="R55" s="10"/>
    </row>
    <row r="56" spans="1:16" ht="12.75">
      <c r="A56" s="34" t="s">
        <v>7</v>
      </c>
      <c r="B56" s="115" t="str">
        <f>B16</f>
        <v>Büchen</v>
      </c>
      <c r="C56" s="4"/>
      <c r="D56" s="2"/>
      <c r="E56" s="3"/>
      <c r="F56" s="116" t="s">
        <v>9</v>
      </c>
      <c r="G56" s="49"/>
      <c r="H56" s="50"/>
      <c r="I56" s="51"/>
      <c r="J56" s="51" t="s">
        <v>46</v>
      </c>
      <c r="K56" s="51"/>
      <c r="L56" s="51"/>
      <c r="M56" s="120"/>
      <c r="N56" s="52"/>
      <c r="O56" s="53" t="s">
        <v>12</v>
      </c>
      <c r="P56" s="32"/>
    </row>
    <row r="57" spans="1:16" ht="13.5" thickBot="1">
      <c r="A57" s="57" t="s">
        <v>14</v>
      </c>
      <c r="B57" s="119" t="str">
        <f>B17</f>
        <v>Sitz Büchen</v>
      </c>
      <c r="C57" s="45" t="s">
        <v>9</v>
      </c>
      <c r="D57" s="46" t="s">
        <v>10</v>
      </c>
      <c r="E57" s="47" t="s">
        <v>12</v>
      </c>
      <c r="F57" s="48" t="s">
        <v>2</v>
      </c>
      <c r="G57" s="44" t="s">
        <v>47</v>
      </c>
      <c r="H57" s="45" t="s">
        <v>16</v>
      </c>
      <c r="I57" s="46" t="s">
        <v>18</v>
      </c>
      <c r="J57" s="46" t="s">
        <v>19</v>
      </c>
      <c r="K57" s="46" t="s">
        <v>48</v>
      </c>
      <c r="L57" s="46" t="s">
        <v>49</v>
      </c>
      <c r="M57" s="47" t="s">
        <v>47</v>
      </c>
      <c r="N57" s="43" t="s">
        <v>6</v>
      </c>
      <c r="O57" s="48" t="s">
        <v>66</v>
      </c>
      <c r="P57" s="44" t="s">
        <v>47</v>
      </c>
    </row>
    <row r="58" spans="1:16" ht="12.75">
      <c r="A58" s="113" t="s">
        <v>24</v>
      </c>
      <c r="B58" s="54" t="s">
        <v>52</v>
      </c>
      <c r="C58" s="105">
        <v>2</v>
      </c>
      <c r="D58" s="105">
        <v>2</v>
      </c>
      <c r="E58" s="105">
        <v>4</v>
      </c>
      <c r="F58" s="131">
        <f aca="true" t="shared" si="1" ref="F58:F73">C18/C58*100</f>
        <v>0</v>
      </c>
      <c r="G58" s="125"/>
      <c r="H58" s="133">
        <f aca="true" t="shared" si="2" ref="H58:H73">D18/D58*100</f>
        <v>0</v>
      </c>
      <c r="I58" s="134">
        <f aca="true" t="shared" si="3" ref="I58:I73">F18/D58*100</f>
        <v>0</v>
      </c>
      <c r="J58" s="134">
        <f aca="true" t="shared" si="4" ref="J58:J73">(D18+F18)/D58*100</f>
        <v>0</v>
      </c>
      <c r="K58" s="134">
        <f aca="true" t="shared" si="5" ref="K58:K73">G18/D58*100</f>
        <v>0</v>
      </c>
      <c r="L58" s="134">
        <f aca="true" t="shared" si="6" ref="L58:L73">(G18+H18+I18)/D58*100</f>
        <v>0</v>
      </c>
      <c r="M58" s="135"/>
      <c r="N58" s="131">
        <f>L19/E58*100</f>
        <v>0</v>
      </c>
      <c r="O58" s="140">
        <f aca="true" t="shared" si="7" ref="O58:O72">(L18+M18)/E58*100</f>
        <v>0</v>
      </c>
      <c r="P58" s="141"/>
    </row>
    <row r="59" spans="1:16" ht="12.75">
      <c r="A59" s="114" t="s">
        <v>26</v>
      </c>
      <c r="B59" s="83" t="s">
        <v>25</v>
      </c>
      <c r="C59" s="85">
        <v>3</v>
      </c>
      <c r="D59" s="85">
        <v>14</v>
      </c>
      <c r="E59" s="85">
        <v>31</v>
      </c>
      <c r="F59" s="86">
        <f t="shared" si="1"/>
        <v>0</v>
      </c>
      <c r="G59" s="69"/>
      <c r="H59" s="136">
        <f t="shared" si="2"/>
        <v>0</v>
      </c>
      <c r="I59" s="76">
        <f t="shared" si="3"/>
        <v>0</v>
      </c>
      <c r="J59" s="76">
        <f t="shared" si="4"/>
        <v>0</v>
      </c>
      <c r="K59" s="76">
        <f t="shared" si="5"/>
        <v>0</v>
      </c>
      <c r="L59" s="77">
        <f t="shared" si="6"/>
        <v>0</v>
      </c>
      <c r="M59" s="62"/>
      <c r="N59" s="142">
        <f aca="true" t="shared" si="8" ref="N59:N73">L19/E59*100</f>
        <v>0</v>
      </c>
      <c r="O59" s="79">
        <f t="shared" si="7"/>
        <v>0</v>
      </c>
      <c r="P59" s="69"/>
    </row>
    <row r="60" spans="1:16" ht="12.75">
      <c r="A60" s="111" t="s">
        <v>27</v>
      </c>
      <c r="B60" s="55" t="s">
        <v>8</v>
      </c>
      <c r="C60" s="59">
        <v>133</v>
      </c>
      <c r="D60" s="59">
        <v>167</v>
      </c>
      <c r="E60" s="59">
        <v>418</v>
      </c>
      <c r="F60" s="75">
        <f t="shared" si="1"/>
        <v>48.87218045112782</v>
      </c>
      <c r="G60" s="69"/>
      <c r="H60" s="60">
        <f t="shared" si="2"/>
        <v>23.952095808383234</v>
      </c>
      <c r="I60" s="61">
        <f t="shared" si="3"/>
        <v>83.8323353293413</v>
      </c>
      <c r="J60" s="61">
        <f t="shared" si="4"/>
        <v>107.78443113772455</v>
      </c>
      <c r="K60" s="61">
        <f t="shared" si="5"/>
        <v>107.78443113772455</v>
      </c>
      <c r="L60" s="78">
        <f t="shared" si="6"/>
        <v>137.125748502994</v>
      </c>
      <c r="M60" s="62"/>
      <c r="N60" s="63">
        <f t="shared" si="8"/>
        <v>0</v>
      </c>
      <c r="O60" s="80">
        <f t="shared" si="7"/>
        <v>66.98564593301435</v>
      </c>
      <c r="P60" s="69"/>
    </row>
    <row r="61" spans="1:16" ht="12.75">
      <c r="A61" s="111" t="s">
        <v>29</v>
      </c>
      <c r="B61" s="55" t="s">
        <v>28</v>
      </c>
      <c r="C61" s="59">
        <v>9</v>
      </c>
      <c r="D61" s="59">
        <v>8</v>
      </c>
      <c r="E61" s="59">
        <v>23</v>
      </c>
      <c r="F61" s="75">
        <f t="shared" si="1"/>
        <v>0</v>
      </c>
      <c r="G61" s="69"/>
      <c r="H61" s="60">
        <f t="shared" si="2"/>
        <v>0</v>
      </c>
      <c r="I61" s="61">
        <f t="shared" si="3"/>
        <v>0</v>
      </c>
      <c r="J61" s="61">
        <f t="shared" si="4"/>
        <v>0</v>
      </c>
      <c r="K61" s="61">
        <f t="shared" si="5"/>
        <v>0</v>
      </c>
      <c r="L61" s="78">
        <f t="shared" si="6"/>
        <v>0</v>
      </c>
      <c r="M61" s="62"/>
      <c r="N61" s="63">
        <f t="shared" si="8"/>
        <v>0</v>
      </c>
      <c r="O61" s="80">
        <f t="shared" si="7"/>
        <v>0</v>
      </c>
      <c r="P61" s="69"/>
    </row>
    <row r="62" spans="1:16" ht="12.75">
      <c r="A62" s="111" t="s">
        <v>31</v>
      </c>
      <c r="B62" s="55" t="s">
        <v>53</v>
      </c>
      <c r="C62" s="59">
        <v>2</v>
      </c>
      <c r="D62" s="59">
        <v>1</v>
      </c>
      <c r="E62" s="59">
        <v>3</v>
      </c>
      <c r="F62" s="75">
        <f t="shared" si="1"/>
        <v>0</v>
      </c>
      <c r="G62" s="69"/>
      <c r="H62" s="60">
        <f t="shared" si="2"/>
        <v>0</v>
      </c>
      <c r="I62" s="61">
        <f t="shared" si="3"/>
        <v>0</v>
      </c>
      <c r="J62" s="61">
        <f t="shared" si="4"/>
        <v>0</v>
      </c>
      <c r="K62" s="61">
        <f t="shared" si="5"/>
        <v>0</v>
      </c>
      <c r="L62" s="78">
        <f t="shared" si="6"/>
        <v>0</v>
      </c>
      <c r="M62" s="62"/>
      <c r="N62" s="63">
        <f t="shared" si="8"/>
        <v>0</v>
      </c>
      <c r="O62" s="80">
        <f t="shared" si="7"/>
        <v>0</v>
      </c>
      <c r="P62" s="69"/>
    </row>
    <row r="63" spans="1:16" ht="12.75">
      <c r="A63" s="111" t="s">
        <v>33</v>
      </c>
      <c r="B63" s="55" t="s">
        <v>54</v>
      </c>
      <c r="C63" s="59">
        <v>42</v>
      </c>
      <c r="D63" s="59">
        <v>36</v>
      </c>
      <c r="E63" s="59">
        <v>145</v>
      </c>
      <c r="F63" s="75">
        <f t="shared" si="1"/>
        <v>59.523809523809526</v>
      </c>
      <c r="G63" s="69"/>
      <c r="H63" s="60">
        <f t="shared" si="2"/>
        <v>97.22222222222221</v>
      </c>
      <c r="I63" s="61">
        <f t="shared" si="3"/>
        <v>83.33333333333334</v>
      </c>
      <c r="J63" s="61">
        <f t="shared" si="4"/>
        <v>180.55555555555557</v>
      </c>
      <c r="K63" s="61">
        <f t="shared" si="5"/>
        <v>180.55555555555557</v>
      </c>
      <c r="L63" s="78">
        <f t="shared" si="6"/>
        <v>180.55555555555557</v>
      </c>
      <c r="M63" s="62"/>
      <c r="N63" s="63">
        <f t="shared" si="8"/>
        <v>0</v>
      </c>
      <c r="O63" s="80">
        <f t="shared" si="7"/>
        <v>0</v>
      </c>
      <c r="P63" s="69"/>
    </row>
    <row r="64" spans="1:18" ht="12.75">
      <c r="A64" s="111" t="s">
        <v>35</v>
      </c>
      <c r="B64" s="55" t="s">
        <v>30</v>
      </c>
      <c r="C64" s="59">
        <v>21</v>
      </c>
      <c r="D64" s="59">
        <v>29</v>
      </c>
      <c r="E64" s="59">
        <v>91</v>
      </c>
      <c r="F64" s="75">
        <f t="shared" si="1"/>
        <v>23.809523809523807</v>
      </c>
      <c r="G64" s="69"/>
      <c r="H64" s="60">
        <f t="shared" si="2"/>
        <v>68.96551724137932</v>
      </c>
      <c r="I64" s="61">
        <f t="shared" si="3"/>
        <v>34.48275862068966</v>
      </c>
      <c r="J64" s="61">
        <f t="shared" si="4"/>
        <v>103.44827586206897</v>
      </c>
      <c r="K64" s="61">
        <f t="shared" si="5"/>
        <v>103.44827586206897</v>
      </c>
      <c r="L64" s="78">
        <f t="shared" si="6"/>
        <v>103.44827586206897</v>
      </c>
      <c r="M64" s="62"/>
      <c r="N64" s="63">
        <f t="shared" si="8"/>
        <v>0</v>
      </c>
      <c r="O64" s="80">
        <f t="shared" si="7"/>
        <v>0</v>
      </c>
      <c r="P64" s="69"/>
      <c r="R64" s="33"/>
    </row>
    <row r="65" spans="1:18" ht="12.75">
      <c r="A65" s="111" t="s">
        <v>37</v>
      </c>
      <c r="B65" s="56" t="s">
        <v>55</v>
      </c>
      <c r="C65" s="59">
        <v>4</v>
      </c>
      <c r="D65" s="59">
        <v>1</v>
      </c>
      <c r="E65" s="59">
        <v>11</v>
      </c>
      <c r="F65" s="75">
        <f t="shared" si="1"/>
        <v>0</v>
      </c>
      <c r="G65" s="69"/>
      <c r="H65" s="60">
        <f t="shared" si="2"/>
        <v>0</v>
      </c>
      <c r="I65" s="61">
        <f t="shared" si="3"/>
        <v>0</v>
      </c>
      <c r="J65" s="61">
        <f t="shared" si="4"/>
        <v>0</v>
      </c>
      <c r="K65" s="61">
        <f t="shared" si="5"/>
        <v>0</v>
      </c>
      <c r="L65" s="78">
        <f t="shared" si="6"/>
        <v>0</v>
      </c>
      <c r="M65" s="62"/>
      <c r="N65" s="63">
        <f t="shared" si="8"/>
        <v>0</v>
      </c>
      <c r="O65" s="80">
        <f t="shared" si="7"/>
        <v>0</v>
      </c>
      <c r="P65" s="69"/>
      <c r="R65" s="33"/>
    </row>
    <row r="66" spans="1:18" ht="12.75">
      <c r="A66" s="111" t="s">
        <v>39</v>
      </c>
      <c r="B66" s="55" t="s">
        <v>32</v>
      </c>
      <c r="C66" s="59">
        <v>20</v>
      </c>
      <c r="D66" s="59">
        <v>21</v>
      </c>
      <c r="E66" s="59">
        <v>42</v>
      </c>
      <c r="F66" s="75">
        <f t="shared" si="1"/>
        <v>0</v>
      </c>
      <c r="G66" s="69"/>
      <c r="H66" s="60">
        <f t="shared" si="2"/>
        <v>0</v>
      </c>
      <c r="I66" s="61">
        <f t="shared" si="3"/>
        <v>0</v>
      </c>
      <c r="J66" s="61">
        <f t="shared" si="4"/>
        <v>0</v>
      </c>
      <c r="K66" s="61">
        <f t="shared" si="5"/>
        <v>0</v>
      </c>
      <c r="L66" s="78">
        <f t="shared" si="6"/>
        <v>0</v>
      </c>
      <c r="M66" s="62"/>
      <c r="N66" s="63">
        <f t="shared" si="8"/>
        <v>0</v>
      </c>
      <c r="O66" s="80">
        <f t="shared" si="7"/>
        <v>0</v>
      </c>
      <c r="P66" s="69"/>
      <c r="R66" s="33"/>
    </row>
    <row r="67" spans="1:18" ht="12.75">
      <c r="A67" s="111" t="s">
        <v>41</v>
      </c>
      <c r="B67" s="55" t="s">
        <v>34</v>
      </c>
      <c r="C67" s="59">
        <v>41</v>
      </c>
      <c r="D67" s="59">
        <v>38</v>
      </c>
      <c r="E67" s="59">
        <v>89</v>
      </c>
      <c r="F67" s="75">
        <f t="shared" si="1"/>
        <v>24.390243902439025</v>
      </c>
      <c r="G67" s="69"/>
      <c r="H67" s="60">
        <f t="shared" si="2"/>
        <v>0</v>
      </c>
      <c r="I67" s="61">
        <f t="shared" si="3"/>
        <v>105.26315789473684</v>
      </c>
      <c r="J67" s="61">
        <f t="shared" si="4"/>
        <v>105.26315789473684</v>
      </c>
      <c r="K67" s="61">
        <f t="shared" si="5"/>
        <v>105.26315789473684</v>
      </c>
      <c r="L67" s="78">
        <f t="shared" si="6"/>
        <v>152.63157894736844</v>
      </c>
      <c r="M67" s="62"/>
      <c r="N67" s="63">
        <f t="shared" si="8"/>
        <v>0</v>
      </c>
      <c r="O67" s="80">
        <f t="shared" si="7"/>
        <v>112.35955056179776</v>
      </c>
      <c r="P67" s="69"/>
      <c r="R67" s="33"/>
    </row>
    <row r="68" spans="1:16" ht="12.75">
      <c r="A68" s="111" t="s">
        <v>56</v>
      </c>
      <c r="B68" s="55" t="s">
        <v>36</v>
      </c>
      <c r="C68" s="59">
        <v>13</v>
      </c>
      <c r="D68" s="59">
        <v>14</v>
      </c>
      <c r="E68" s="59">
        <v>41</v>
      </c>
      <c r="F68" s="75">
        <f t="shared" si="1"/>
        <v>0</v>
      </c>
      <c r="G68" s="69"/>
      <c r="H68" s="60">
        <f t="shared" si="2"/>
        <v>0</v>
      </c>
      <c r="I68" s="61">
        <f t="shared" si="3"/>
        <v>0</v>
      </c>
      <c r="J68" s="61">
        <f t="shared" si="4"/>
        <v>0</v>
      </c>
      <c r="K68" s="61">
        <f t="shared" si="5"/>
        <v>0</v>
      </c>
      <c r="L68" s="78">
        <f t="shared" si="6"/>
        <v>0</v>
      </c>
      <c r="M68" s="62"/>
      <c r="N68" s="63">
        <f t="shared" si="8"/>
        <v>0</v>
      </c>
      <c r="O68" s="80">
        <f t="shared" si="7"/>
        <v>0</v>
      </c>
      <c r="P68" s="69"/>
    </row>
    <row r="69" spans="1:16" ht="12.75">
      <c r="A69" s="111" t="s">
        <v>57</v>
      </c>
      <c r="B69" s="55" t="s">
        <v>38</v>
      </c>
      <c r="C69" s="59">
        <v>11</v>
      </c>
      <c r="D69" s="59">
        <v>14</v>
      </c>
      <c r="E69" s="59">
        <v>43</v>
      </c>
      <c r="F69" s="75">
        <f t="shared" si="1"/>
        <v>0</v>
      </c>
      <c r="G69" s="69"/>
      <c r="H69" s="60">
        <f t="shared" si="2"/>
        <v>0</v>
      </c>
      <c r="I69" s="61">
        <f t="shared" si="3"/>
        <v>0</v>
      </c>
      <c r="J69" s="61">
        <f t="shared" si="4"/>
        <v>0</v>
      </c>
      <c r="K69" s="61">
        <f t="shared" si="5"/>
        <v>0</v>
      </c>
      <c r="L69" s="78">
        <f t="shared" si="6"/>
        <v>0</v>
      </c>
      <c r="M69" s="62"/>
      <c r="N69" s="63">
        <f t="shared" si="8"/>
        <v>0</v>
      </c>
      <c r="O69" s="80">
        <f t="shared" si="7"/>
        <v>0</v>
      </c>
      <c r="P69" s="69"/>
    </row>
    <row r="70" spans="1:16" ht="12.75">
      <c r="A70" s="111" t="s">
        <v>58</v>
      </c>
      <c r="B70" s="55" t="s">
        <v>40</v>
      </c>
      <c r="C70" s="59">
        <v>6</v>
      </c>
      <c r="D70" s="59">
        <v>2</v>
      </c>
      <c r="E70" s="59">
        <v>27</v>
      </c>
      <c r="F70" s="75">
        <f t="shared" si="1"/>
        <v>0</v>
      </c>
      <c r="G70" s="69"/>
      <c r="H70" s="60">
        <f t="shared" si="2"/>
        <v>0</v>
      </c>
      <c r="I70" s="61">
        <f t="shared" si="3"/>
        <v>0</v>
      </c>
      <c r="J70" s="61">
        <f t="shared" si="4"/>
        <v>0</v>
      </c>
      <c r="K70" s="61">
        <f t="shared" si="5"/>
        <v>0</v>
      </c>
      <c r="L70" s="78">
        <f t="shared" si="6"/>
        <v>0</v>
      </c>
      <c r="M70" s="62"/>
      <c r="N70" s="63">
        <f t="shared" si="8"/>
        <v>0</v>
      </c>
      <c r="O70" s="80">
        <f t="shared" si="7"/>
        <v>0</v>
      </c>
      <c r="P70" s="69"/>
    </row>
    <row r="71" spans="1:16" ht="12.75">
      <c r="A71" s="111" t="s">
        <v>59</v>
      </c>
      <c r="B71" s="99" t="s">
        <v>62</v>
      </c>
      <c r="C71" s="100">
        <v>5</v>
      </c>
      <c r="D71" s="100">
        <v>13</v>
      </c>
      <c r="E71" s="100">
        <v>37</v>
      </c>
      <c r="F71" s="101">
        <f t="shared" si="1"/>
        <v>100</v>
      </c>
      <c r="G71" s="110"/>
      <c r="H71" s="137">
        <f t="shared" si="2"/>
        <v>0</v>
      </c>
      <c r="I71" s="102">
        <f t="shared" si="3"/>
        <v>76.92307692307693</v>
      </c>
      <c r="J71" s="102">
        <f t="shared" si="4"/>
        <v>76.92307692307693</v>
      </c>
      <c r="K71" s="102">
        <f t="shared" si="5"/>
        <v>76.92307692307693</v>
      </c>
      <c r="L71" s="103">
        <f t="shared" si="6"/>
        <v>76.92307692307693</v>
      </c>
      <c r="M71" s="138"/>
      <c r="N71" s="143">
        <f t="shared" si="8"/>
        <v>0</v>
      </c>
      <c r="O71" s="104">
        <f t="shared" si="7"/>
        <v>0</v>
      </c>
      <c r="P71" s="110"/>
    </row>
    <row r="72" spans="1:16" ht="13.5" thickBot="1">
      <c r="A72" s="111" t="s">
        <v>60</v>
      </c>
      <c r="B72" s="57" t="s">
        <v>42</v>
      </c>
      <c r="C72" s="112">
        <v>14</v>
      </c>
      <c r="D72" s="100">
        <v>23</v>
      </c>
      <c r="E72" s="100">
        <v>65</v>
      </c>
      <c r="F72" s="132">
        <f t="shared" si="1"/>
        <v>35.714285714285715</v>
      </c>
      <c r="G72" s="71"/>
      <c r="H72" s="64">
        <f t="shared" si="2"/>
        <v>0</v>
      </c>
      <c r="I72" s="65">
        <f t="shared" si="3"/>
        <v>43.47826086956522</v>
      </c>
      <c r="J72" s="65">
        <f t="shared" si="4"/>
        <v>43.47826086956522</v>
      </c>
      <c r="K72" s="65">
        <f t="shared" si="5"/>
        <v>43.47826086956522</v>
      </c>
      <c r="L72" s="139">
        <f t="shared" si="6"/>
        <v>43.47826086956522</v>
      </c>
      <c r="M72" s="66"/>
      <c r="N72" s="67">
        <f t="shared" si="8"/>
        <v>0</v>
      </c>
      <c r="O72" s="144">
        <f t="shared" si="7"/>
        <v>0</v>
      </c>
      <c r="P72" s="71"/>
    </row>
    <row r="73" spans="1:16" ht="13.5" thickBot="1">
      <c r="A73" s="201"/>
      <c r="B73" s="202" t="s">
        <v>43</v>
      </c>
      <c r="C73" s="199">
        <f>SUM(C58:C72)</f>
        <v>326</v>
      </c>
      <c r="D73" s="199">
        <f>SUM(D58:D72)</f>
        <v>383</v>
      </c>
      <c r="E73" s="199">
        <f>SUM(E58:E72)</f>
        <v>1070</v>
      </c>
      <c r="F73" s="203">
        <f t="shared" si="1"/>
        <v>35.2760736196319</v>
      </c>
      <c r="G73" s="203">
        <f>(C33+N33)/C73*100</f>
        <v>41.717791411042946</v>
      </c>
      <c r="H73" s="203">
        <f t="shared" si="2"/>
        <v>24.804177545691903</v>
      </c>
      <c r="I73" s="203">
        <f t="shared" si="3"/>
        <v>62.66318537859008</v>
      </c>
      <c r="J73" s="203">
        <f t="shared" si="4"/>
        <v>87.46736292428199</v>
      </c>
      <c r="K73" s="203">
        <f t="shared" si="5"/>
        <v>87.46736292428199</v>
      </c>
      <c r="L73" s="204">
        <f t="shared" si="6"/>
        <v>104.96083550913838</v>
      </c>
      <c r="M73" s="205">
        <f>(O33+I33+H33+G33)/D73*100</f>
        <v>104.96083550913838</v>
      </c>
      <c r="N73" s="206">
        <f t="shared" si="8"/>
        <v>0</v>
      </c>
      <c r="O73" s="203"/>
      <c r="P73" s="207">
        <f>(L33+P33)/E73*100</f>
        <v>0</v>
      </c>
    </row>
    <row r="75" spans="3:9" ht="12.75">
      <c r="C75" s="10"/>
      <c r="E75" s="10"/>
      <c r="F75" s="72"/>
      <c r="G75" s="10"/>
      <c r="I75" s="10"/>
    </row>
    <row r="76" ht="12.75">
      <c r="C76" s="10"/>
    </row>
    <row r="78" spans="2:17" ht="12.75">
      <c r="B78" s="24"/>
      <c r="C78" s="39"/>
      <c r="D78" s="40"/>
      <c r="E78" s="40"/>
      <c r="F78" s="40"/>
      <c r="G78" s="40"/>
      <c r="H78" s="39"/>
      <c r="I78" s="41"/>
      <c r="J78" s="42"/>
      <c r="K78" s="10"/>
      <c r="L78" s="10"/>
      <c r="M78" s="10"/>
      <c r="N78" s="10"/>
      <c r="O78" s="10"/>
      <c r="P78" s="10"/>
      <c r="Q78" s="10"/>
    </row>
    <row r="79" spans="2:17" ht="12.75">
      <c r="B79" s="10"/>
      <c r="C79" s="39"/>
      <c r="D79" s="40"/>
      <c r="E79" s="40"/>
      <c r="F79" s="40"/>
      <c r="G79" s="40"/>
      <c r="H79" s="39"/>
      <c r="I79" s="41"/>
      <c r="J79" s="42"/>
      <c r="K79" s="10"/>
      <c r="L79" s="10"/>
      <c r="M79" s="10"/>
      <c r="N79" s="10"/>
      <c r="O79" s="10"/>
      <c r="P79" s="10"/>
      <c r="Q79" s="10"/>
    </row>
    <row r="80" spans="2:17" ht="12.75">
      <c r="B80" s="10"/>
      <c r="C80" s="39"/>
      <c r="D80" s="40"/>
      <c r="E80" s="40"/>
      <c r="F80" s="40"/>
      <c r="G80" s="40"/>
      <c r="H80" s="39"/>
      <c r="I80" s="41"/>
      <c r="J80" s="42"/>
      <c r="K80" s="10"/>
      <c r="L80" s="10"/>
      <c r="M80" s="10"/>
      <c r="N80" s="10"/>
      <c r="O80" s="10"/>
      <c r="P80" s="10"/>
      <c r="Q80" s="10"/>
    </row>
    <row r="81" spans="2:17" ht="12.75">
      <c r="B81" s="10"/>
      <c r="C81" s="39"/>
      <c r="D81" s="40"/>
      <c r="E81" s="40"/>
      <c r="F81" s="40"/>
      <c r="G81" s="40"/>
      <c r="H81" s="39"/>
      <c r="I81" s="41"/>
      <c r="J81" s="42"/>
      <c r="K81" s="10"/>
      <c r="L81" s="10"/>
      <c r="M81" s="10"/>
      <c r="N81" s="10"/>
      <c r="O81" s="10"/>
      <c r="P81" s="10"/>
      <c r="Q81" s="10"/>
    </row>
    <row r="82" spans="2:17" ht="12.75">
      <c r="B82" s="10"/>
      <c r="C82" s="39"/>
      <c r="D82" s="40"/>
      <c r="E82" s="40"/>
      <c r="F82" s="40"/>
      <c r="G82" s="40"/>
      <c r="H82" s="39"/>
      <c r="I82" s="39"/>
      <c r="J82" s="42"/>
      <c r="K82" s="10"/>
      <c r="L82" s="10"/>
      <c r="M82" s="10"/>
      <c r="N82" s="10"/>
      <c r="O82" s="10"/>
      <c r="P82" s="10"/>
      <c r="Q82" s="10"/>
    </row>
    <row r="83" spans="2:17" ht="12.75">
      <c r="B83" s="10"/>
      <c r="C83" s="39"/>
      <c r="D83" s="40"/>
      <c r="E83" s="40"/>
      <c r="F83" s="40"/>
      <c r="G83" s="40"/>
      <c r="H83" s="39"/>
      <c r="I83" s="39"/>
      <c r="J83" s="42"/>
      <c r="K83" s="10"/>
      <c r="L83" s="10"/>
      <c r="M83" s="10"/>
      <c r="N83" s="10"/>
      <c r="O83" s="10"/>
      <c r="P83" s="10"/>
      <c r="Q83" s="10"/>
    </row>
    <row r="84" spans="2:17" ht="12.75">
      <c r="B84" s="10"/>
      <c r="C84" s="39"/>
      <c r="D84" s="40"/>
      <c r="E84" s="40"/>
      <c r="F84" s="40"/>
      <c r="G84" s="40"/>
      <c r="H84" s="39"/>
      <c r="I84" s="41"/>
      <c r="J84" s="42"/>
      <c r="K84" s="10"/>
      <c r="L84" s="10"/>
      <c r="M84" s="10"/>
      <c r="N84" s="10"/>
      <c r="O84" s="10"/>
      <c r="P84" s="10"/>
      <c r="Q84" s="10"/>
    </row>
    <row r="85" spans="2:17" ht="12.75">
      <c r="B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&amp;LFortschreibung 2013
&amp;R&amp;D</oddHeader>
    <oddFooter>&amp;C&amp;8&amp;F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Kreis Herzogtum Lauenburg</dc:creator>
  <cp:keywords/>
  <dc:description/>
  <cp:lastModifiedBy>Frömter, Nadine (Gemeinde Büchen)</cp:lastModifiedBy>
  <cp:lastPrinted>2017-02-16T10:38:19Z</cp:lastPrinted>
  <dcterms:created xsi:type="dcterms:W3CDTF">2017-02-15T08:36:37Z</dcterms:created>
  <dcterms:modified xsi:type="dcterms:W3CDTF">2017-02-16T10:38:26Z</dcterms:modified>
  <cp:category/>
  <cp:version/>
  <cp:contentType/>
  <cp:contentStatus/>
</cp:coreProperties>
</file>