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000" windowHeight="10170" tabRatio="54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<sst xmlns="http://schemas.openxmlformats.org/spreadsheetml/2006/main" count="40" uniqueCount="35">
  <si>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brutto</t>
  </si>
  <si>
    <t>netto</t>
  </si>
  <si>
    <t>Beckenkopf</t>
  </si>
  <si>
    <t>Wassertechnik</t>
  </si>
  <si>
    <t>Erdarbeiten</t>
  </si>
  <si>
    <t>Elektroinstallation</t>
  </si>
  <si>
    <t>Becken aus VA brutto</t>
  </si>
  <si>
    <t>Attraktionen brutto</t>
  </si>
  <si>
    <t>Planschbecken GFK MIN Lösung</t>
  </si>
  <si>
    <t>Zwischensumme</t>
  </si>
  <si>
    <t>Summe  inkl. 19 %</t>
  </si>
  <si>
    <t xml:space="preserve">Gesamt Brutto inkl. 19 % </t>
  </si>
  <si>
    <t xml:space="preserve">davon </t>
  </si>
  <si>
    <t xml:space="preserve">VA- Becken </t>
  </si>
  <si>
    <t xml:space="preserve">Bodenentfernung </t>
  </si>
  <si>
    <t xml:space="preserve">Estrichaufbau </t>
  </si>
  <si>
    <t xml:space="preserve">Zulaufkäste aus VA </t>
  </si>
  <si>
    <t>Stand: 02.02.2010</t>
  </si>
  <si>
    <t>Differenz Brutto</t>
  </si>
  <si>
    <t>Baustrasse</t>
  </si>
  <si>
    <t xml:space="preserve">Planschbecken </t>
  </si>
  <si>
    <t>Summe Brutto</t>
  </si>
  <si>
    <t xml:space="preserve">Wassertechnik </t>
  </si>
  <si>
    <t xml:space="preserve">div. Nachträge </t>
  </si>
  <si>
    <t>Öltankentsorgung</t>
  </si>
  <si>
    <t xml:space="preserve">inkl. 12.000 Mehrkosten  </t>
  </si>
  <si>
    <t>inkl. Attraktionen</t>
  </si>
  <si>
    <t xml:space="preserve">entspricht in % ca.   </t>
  </si>
  <si>
    <t>Mehrkosten</t>
  </si>
  <si>
    <t xml:space="preserve">Annahme </t>
  </si>
  <si>
    <t xml:space="preserve">Bislang liegt uns keine Rechnung für Erdarbeiten vor. </t>
  </si>
  <si>
    <t xml:space="preserve">Filterbeschichtung, Mannlochdeckel ect. </t>
  </si>
  <si>
    <t>MIDs, Energiesparrsame Rückschlagklappen</t>
  </si>
  <si>
    <t>Kostenaufstellung aus der WA Sitzung im September 2009</t>
  </si>
  <si>
    <t>Kosten Stand 02.02.2010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</si>
</sst>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43" fontId="0" fillId="2" borderId="0" xfId="15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0" fillId="0" borderId="0" xfId="15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15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43" fontId="0" fillId="2" borderId="0" xfId="15" applyFont="1" applyFill="1" applyAlignment="1">
      <alignment/>
    </xf>
    <xf numFmtId="43" fontId="0" fillId="0" borderId="1" xfId="15" applyFont="1" applyFill="1" applyBorder="1" applyAlignment="1">
      <alignment/>
    </xf>
    <xf numFmtId="43" fontId="0" fillId="2" borderId="1" xfId="15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/>
    </xf>
    <xf numFmtId="9" fontId="0" fillId="2" borderId="0" xfId="0" applyNumberFormat="1" applyFont="1" applyFill="1" applyAlignment="1">
      <alignment horizontal="right"/>
    </xf>
    <xf numFmtId="43" fontId="0" fillId="2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15" applyFont="1" applyAlignment="1">
      <alignment/>
    </xf>
    <xf numFmtId="43" fontId="0" fillId="2" borderId="2" xfId="15" applyFont="1" applyFill="1" applyBorder="1" applyAlignment="1">
      <alignment/>
    </xf>
    <xf numFmtId="0" fontId="3" fillId="0" borderId="0" xfId="0" applyFont="1" applyFill="1" applyAlignment="1">
      <alignment/>
    </xf>
    <xf numFmtId="43" fontId="0" fillId="0" borderId="2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3" fontId="0" fillId="0" borderId="0" xfId="15" applyFont="1" applyAlignment="1">
      <alignment/>
    </xf>
    <xf numFmtId="9" fontId="0" fillId="0" borderId="0" xfId="0" applyNumberFormat="1" applyFont="1" applyFill="1" applyAlignment="1">
      <alignment horizontal="right"/>
    </xf>
    <xf numFmtId="43" fontId="0" fillId="0" borderId="0" xfId="15" applyFont="1" applyFill="1" applyAlignment="1">
      <alignment/>
    </xf>
    <xf numFmtId="43" fontId="0" fillId="0" borderId="0" xfId="15" applyFont="1" applyAlignment="1">
      <alignment horizontal="right"/>
    </xf>
    <xf numFmtId="43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43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="85" zoomScaleNormal="85" workbookViewId="0" topLeftCell="A16">
      <selection activeCell="A28" sqref="A28:IV28"/>
    </sheetView>
  </sheetViews>
  <sheetFormatPr defaultColWidth="11.421875" defaultRowHeight="12.75"/>
  <cols>
    <col min="1" max="1" width="4.140625" style="27" customWidth="1"/>
    <col min="2" max="2" width="11.57421875" style="27" customWidth="1"/>
    <col min="3" max="3" width="11.7109375" style="28" customWidth="1"/>
    <col min="4" max="4" width="19.140625" style="29" customWidth="1"/>
    <col min="5" max="5" width="37.140625" style="29" customWidth="1"/>
    <col min="6" max="6" width="43.7109375" style="27" bestFit="1" customWidth="1"/>
    <col min="7" max="7" width="30.00390625" style="27" customWidth="1"/>
    <col min="8" max="8" width="24.57421875" style="27" customWidth="1"/>
    <col min="9" max="16384" width="11.57421875" style="27" customWidth="1"/>
  </cols>
  <sheetData>
    <row r="1" spans="1:5" s="4" customFormat="1" ht="12.75">
      <c r="A1" s="39" t="s">
        <v>33</v>
      </c>
      <c r="B1" s="39"/>
      <c r="C1" s="39"/>
      <c r="D1" s="39"/>
      <c r="E1" s="39"/>
    </row>
    <row r="2" spans="1:5" s="4" customFormat="1" ht="12.75">
      <c r="A2" s="5"/>
      <c r="B2" s="5"/>
      <c r="C2" s="5"/>
      <c r="D2" s="5"/>
      <c r="E2" s="5"/>
    </row>
    <row r="3" spans="1:9" s="4" customFormat="1" ht="12.75">
      <c r="A3" s="1"/>
      <c r="B3" s="1"/>
      <c r="C3" s="2"/>
      <c r="D3" s="3"/>
      <c r="E3" s="6"/>
      <c r="I3" s="7"/>
    </row>
    <row r="4" spans="1:9" s="9" customFormat="1" ht="12.75">
      <c r="A4" s="1"/>
      <c r="B4" s="1"/>
      <c r="C4" s="2" t="s">
        <v>2</v>
      </c>
      <c r="D4" s="3">
        <v>424310</v>
      </c>
      <c r="E4" s="6"/>
      <c r="I4" s="10"/>
    </row>
    <row r="5" spans="1:5" s="9" customFormat="1" ht="12.75">
      <c r="A5" s="11"/>
      <c r="B5" s="11"/>
      <c r="C5" s="12" t="s">
        <v>3</v>
      </c>
      <c r="D5" s="13">
        <v>627619.3</v>
      </c>
      <c r="E5" s="8"/>
    </row>
    <row r="6" spans="1:5" s="9" customFormat="1" ht="12.75">
      <c r="A6" s="11"/>
      <c r="B6" s="11"/>
      <c r="C6" s="12" t="s">
        <v>4</v>
      </c>
      <c r="D6" s="13">
        <v>270618.86</v>
      </c>
      <c r="E6" s="8"/>
    </row>
    <row r="7" spans="1:5" s="9" customFormat="1" ht="12.75">
      <c r="A7" s="11"/>
      <c r="B7" s="11"/>
      <c r="C7" s="12" t="s">
        <v>5</v>
      </c>
      <c r="D7" s="15">
        <v>30000</v>
      </c>
      <c r="E7" s="16"/>
    </row>
    <row r="8" spans="1:5" s="9" customFormat="1" ht="12.75">
      <c r="A8" s="11"/>
      <c r="B8" s="11"/>
      <c r="C8" s="12" t="s">
        <v>1</v>
      </c>
      <c r="D8" s="13">
        <f>SUM(D4:D7)</f>
        <v>1352548.1600000001</v>
      </c>
      <c r="E8" s="8"/>
    </row>
    <row r="9" spans="1:5" s="9" customFormat="1" ht="12.75">
      <c r="A9" s="11"/>
      <c r="B9" s="11"/>
      <c r="C9" s="19">
        <v>0.19</v>
      </c>
      <c r="D9" s="20">
        <f>D8*C9</f>
        <v>256984.15040000004</v>
      </c>
      <c r="E9" s="21"/>
    </row>
    <row r="10" spans="1:9" s="9" customFormat="1" ht="12.75">
      <c r="A10" s="11"/>
      <c r="B10" s="11"/>
      <c r="C10" s="12" t="s">
        <v>0</v>
      </c>
      <c r="D10" s="13">
        <f>SUM(D8:D9)</f>
        <v>1609532.3104000003</v>
      </c>
      <c r="E10" s="8"/>
      <c r="I10" s="10"/>
    </row>
    <row r="11" spans="1:5" s="9" customFormat="1" ht="12.75">
      <c r="A11" s="11"/>
      <c r="B11" s="11"/>
      <c r="C11" s="12"/>
      <c r="D11" s="13"/>
      <c r="E11" s="8"/>
    </row>
    <row r="12" spans="1:5" s="9" customFormat="1" ht="12.75">
      <c r="A12" s="11"/>
      <c r="B12" s="11"/>
      <c r="C12" s="12" t="s">
        <v>6</v>
      </c>
      <c r="D12" s="13">
        <v>353000</v>
      </c>
      <c r="E12" s="8"/>
    </row>
    <row r="13" spans="1:9" s="9" customFormat="1" ht="12.75">
      <c r="A13" s="11"/>
      <c r="B13" s="11"/>
      <c r="C13" s="12" t="s">
        <v>7</v>
      </c>
      <c r="D13" s="15">
        <f>(130000-32500)*1.19</f>
        <v>116025</v>
      </c>
      <c r="E13" s="16"/>
      <c r="I13" s="10"/>
    </row>
    <row r="14" spans="1:5" s="9" customFormat="1" ht="12.75">
      <c r="A14" s="11"/>
      <c r="B14" s="11"/>
      <c r="C14" s="12" t="s">
        <v>9</v>
      </c>
      <c r="D14" s="13">
        <f>SUM(D12:D13)</f>
        <v>469025</v>
      </c>
      <c r="E14" s="8"/>
    </row>
    <row r="15" spans="1:5" s="9" customFormat="1" ht="12.75">
      <c r="A15" s="11"/>
      <c r="B15" s="11"/>
      <c r="C15" s="12" t="s">
        <v>8</v>
      </c>
      <c r="D15" s="15">
        <v>40000</v>
      </c>
      <c r="E15" s="16"/>
    </row>
    <row r="16" spans="1:5" s="9" customFormat="1" ht="12.75">
      <c r="A16" s="11"/>
      <c r="B16" s="11"/>
      <c r="C16" s="12" t="s">
        <v>10</v>
      </c>
      <c r="D16" s="13">
        <f>SUM(D14:D15)</f>
        <v>509025</v>
      </c>
      <c r="E16" s="8"/>
    </row>
    <row r="17" spans="1:5" s="9" customFormat="1" ht="12.75">
      <c r="A17" s="11"/>
      <c r="B17" s="11"/>
      <c r="C17" s="12"/>
      <c r="D17" s="13"/>
      <c r="E17" s="8"/>
    </row>
    <row r="18" spans="1:5" s="9" customFormat="1" ht="12.75">
      <c r="A18" s="11"/>
      <c r="B18" s="11"/>
      <c r="C18" s="12"/>
      <c r="D18" s="13"/>
      <c r="E18" s="8"/>
    </row>
    <row r="19" spans="1:9" s="9" customFormat="1" ht="12.75">
      <c r="A19" s="11"/>
      <c r="B19" s="11"/>
      <c r="C19" s="11"/>
      <c r="D19" s="11"/>
      <c r="E19" s="10"/>
      <c r="I19" s="10"/>
    </row>
    <row r="20" spans="1:5" s="9" customFormat="1" ht="12.75">
      <c r="A20" s="11"/>
      <c r="B20" s="11"/>
      <c r="C20" s="11"/>
      <c r="D20" s="11"/>
      <c r="E20" s="10"/>
    </row>
    <row r="21" spans="3:5" s="9" customFormat="1" ht="12.75">
      <c r="C21" s="17"/>
      <c r="D21" s="22"/>
      <c r="E21" s="8"/>
    </row>
    <row r="22" spans="1:9" s="9" customFormat="1" ht="13.5" thickBot="1">
      <c r="A22" s="11"/>
      <c r="B22" s="11"/>
      <c r="C22" s="12" t="s">
        <v>11</v>
      </c>
      <c r="D22" s="23">
        <f>D14+D10+D15</f>
        <v>2118557.3104000003</v>
      </c>
      <c r="E22" s="16"/>
      <c r="I22" s="10"/>
    </row>
    <row r="23" spans="1:9" ht="13.5" thickTop="1">
      <c r="A23" s="9"/>
      <c r="B23" s="11" t="s">
        <v>12</v>
      </c>
      <c r="C23" s="19">
        <v>0.19</v>
      </c>
      <c r="D23" s="13">
        <f>D22*0.19</f>
        <v>402525.8889760001</v>
      </c>
      <c r="E23" s="8"/>
      <c r="I23" s="26"/>
    </row>
    <row r="24" ht="12.75">
      <c r="I24" s="26"/>
    </row>
    <row r="25" spans="3:9" ht="12.75">
      <c r="C25" s="27"/>
      <c r="D25" s="32" t="s">
        <v>18</v>
      </c>
      <c r="E25" s="32"/>
      <c r="I25" s="26"/>
    </row>
    <row r="26" spans="3:9" ht="12.75">
      <c r="C26" s="32"/>
      <c r="D26" s="28" t="s">
        <v>27</v>
      </c>
      <c r="E26" s="28"/>
      <c r="I26" s="26"/>
    </row>
    <row r="27" spans="2:9" ht="12.75">
      <c r="B27" s="29"/>
      <c r="C27" s="27"/>
      <c r="I27" s="26"/>
    </row>
    <row r="28" spans="7:9" ht="12.75">
      <c r="G28" s="35"/>
      <c r="H28" s="26"/>
      <c r="I28" s="26"/>
    </row>
    <row r="29" spans="1:9" ht="12.75">
      <c r="A29" s="39" t="s">
        <v>34</v>
      </c>
      <c r="B29" s="39"/>
      <c r="C29" s="39"/>
      <c r="D29" s="39"/>
      <c r="E29" s="39"/>
      <c r="F29" s="26"/>
      <c r="G29" s="35"/>
      <c r="H29" s="26"/>
      <c r="I29" s="26"/>
    </row>
    <row r="30" spans="3:9" ht="12.75">
      <c r="C30" s="4"/>
      <c r="D30" s="4"/>
      <c r="E30" s="4"/>
      <c r="F30" s="24">
        <v>100</v>
      </c>
      <c r="G30" s="35"/>
      <c r="I30" s="26"/>
    </row>
    <row r="31" spans="3:7" ht="12.75">
      <c r="C31" s="7"/>
      <c r="D31" s="7"/>
      <c r="E31" s="7"/>
      <c r="G31" s="35"/>
    </row>
    <row r="32" spans="3:5" ht="12.75">
      <c r="C32" s="36" t="s">
        <v>13</v>
      </c>
      <c r="D32" s="8">
        <f>737218*1.19</f>
        <v>877289.4199999999</v>
      </c>
      <c r="E32" s="9" t="s">
        <v>26</v>
      </c>
    </row>
    <row r="33" spans="3:5" ht="12.75">
      <c r="C33" s="37" t="s">
        <v>15</v>
      </c>
      <c r="D33" s="8">
        <f>36000*1.19</f>
        <v>42840</v>
      </c>
      <c r="E33" s="9"/>
    </row>
    <row r="34" spans="3:5" ht="12.75">
      <c r="C34" s="37" t="s">
        <v>16</v>
      </c>
      <c r="D34" s="14">
        <f>12000*1.19</f>
        <v>14280</v>
      </c>
      <c r="E34" s="9"/>
    </row>
    <row r="35" spans="3:5" ht="12.75">
      <c r="C35" s="17" t="s">
        <v>21</v>
      </c>
      <c r="D35" s="18">
        <f>SUM(D32:D34)</f>
        <v>934409.4199999999</v>
      </c>
      <c r="E35" s="9"/>
    </row>
    <row r="36" spans="3:5" ht="12.75">
      <c r="C36" s="17"/>
      <c r="D36" s="9"/>
      <c r="E36" s="9"/>
    </row>
    <row r="37" spans="3:5" ht="12.75">
      <c r="C37" s="38" t="s">
        <v>22</v>
      </c>
      <c r="D37" s="8">
        <f>700000*1.19</f>
        <v>833000</v>
      </c>
      <c r="E37" s="9" t="s">
        <v>26</v>
      </c>
    </row>
    <row r="38" spans="3:5" ht="12.75">
      <c r="C38" s="37" t="s">
        <v>23</v>
      </c>
      <c r="D38" s="14">
        <v>25000</v>
      </c>
      <c r="E38" s="9" t="s">
        <v>31</v>
      </c>
    </row>
    <row r="39" spans="3:5" ht="12.75">
      <c r="C39" s="17" t="s">
        <v>21</v>
      </c>
      <c r="D39" s="18">
        <f>SUM(D37:D38)</f>
        <v>858000</v>
      </c>
      <c r="E39" s="9" t="s">
        <v>32</v>
      </c>
    </row>
    <row r="40" spans="3:5" ht="12.75">
      <c r="C40" s="17"/>
      <c r="D40" s="9"/>
      <c r="E40" s="9"/>
    </row>
    <row r="41" spans="3:5" ht="12.75">
      <c r="C41" s="36" t="s">
        <v>4</v>
      </c>
      <c r="D41" s="8">
        <f>(232000+12000)*1.19</f>
        <v>290360</v>
      </c>
      <c r="E41" s="10" t="s">
        <v>25</v>
      </c>
    </row>
    <row r="42" spans="3:5" ht="12.75">
      <c r="C42" s="37" t="s">
        <v>14</v>
      </c>
      <c r="D42" s="8">
        <f>12000*1.19</f>
        <v>14280</v>
      </c>
      <c r="E42" s="9"/>
    </row>
    <row r="43" spans="3:5" ht="12.75">
      <c r="C43" s="37" t="s">
        <v>19</v>
      </c>
      <c r="D43" s="8">
        <f>5300*1.19</f>
        <v>6307</v>
      </c>
      <c r="E43" s="9"/>
    </row>
    <row r="44" spans="3:5" ht="12.75">
      <c r="C44" s="17" t="s">
        <v>28</v>
      </c>
      <c r="D44" s="14">
        <v>20000</v>
      </c>
      <c r="E44" s="9" t="s">
        <v>29</v>
      </c>
    </row>
    <row r="45" spans="3:5" ht="12.75">
      <c r="C45" s="17" t="s">
        <v>21</v>
      </c>
      <c r="D45" s="18">
        <f>SUM(D41:D44)</f>
        <v>330947</v>
      </c>
      <c r="E45" s="9"/>
    </row>
    <row r="46" spans="3:5" ht="12.75">
      <c r="C46" s="17"/>
      <c r="D46" s="9"/>
      <c r="E46" s="9"/>
    </row>
    <row r="47" spans="3:5" ht="12.75">
      <c r="C47" s="36" t="s">
        <v>5</v>
      </c>
      <c r="D47" s="16">
        <f>D7*1.19</f>
        <v>35700</v>
      </c>
      <c r="E47" s="10"/>
    </row>
    <row r="48" spans="3:5" ht="12.75">
      <c r="C48" s="36" t="s">
        <v>20</v>
      </c>
      <c r="D48" s="16">
        <v>40000</v>
      </c>
      <c r="E48" s="9"/>
    </row>
    <row r="49" spans="3:5" ht="12.75">
      <c r="C49" s="38" t="s">
        <v>24</v>
      </c>
      <c r="D49" s="14">
        <v>3300</v>
      </c>
      <c r="E49" s="9"/>
    </row>
    <row r="50" spans="3:5" ht="12.75">
      <c r="C50" s="10"/>
      <c r="D50" s="21"/>
      <c r="E50" s="10"/>
    </row>
    <row r="51" spans="3:5" ht="13.5" thickBot="1">
      <c r="C51" s="24">
        <v>100</v>
      </c>
      <c r="D51" s="25">
        <f>D47+D45+D39+D35+D48+D49</f>
        <v>2202356.42</v>
      </c>
      <c r="E51" s="26" t="s">
        <v>17</v>
      </c>
    </row>
    <row r="52" spans="3:5" ht="13.5" thickTop="1">
      <c r="C52" s="30">
        <v>0.19</v>
      </c>
      <c r="D52" s="31">
        <f>D51*0.19</f>
        <v>418447.71979999996</v>
      </c>
      <c r="E52" s="27"/>
    </row>
    <row r="53" spans="3:5" ht="12.75">
      <c r="C53" s="33">
        <f>D51-D22</f>
        <v>83799.10959999962</v>
      </c>
      <c r="D53" s="27"/>
      <c r="E53" s="26"/>
    </row>
    <row r="54" spans="3:5" ht="12.75">
      <c r="C54" s="34">
        <f>C53*C51/D22</f>
        <v>3.955479948011304</v>
      </c>
      <c r="D54" s="27"/>
      <c r="E54" s="26"/>
    </row>
    <row r="55" spans="3:5" ht="12.75">
      <c r="C55" s="27"/>
      <c r="D55" s="27"/>
      <c r="E55" s="26"/>
    </row>
    <row r="56" spans="3:5" ht="12.75">
      <c r="C56" s="27" t="s">
        <v>30</v>
      </c>
      <c r="D56" s="27"/>
      <c r="E56" s="26"/>
    </row>
  </sheetData>
  <mergeCells count="2">
    <mergeCell ref="A1:E1"/>
    <mergeCell ref="A29:E2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&amp;RAnlage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MGagatek</dc:creator>
  <cp:keywords/>
  <dc:description/>
  <cp:lastModifiedBy>Claudia.Edler</cp:lastModifiedBy>
  <cp:lastPrinted>2010-02-11T09:05:38Z</cp:lastPrinted>
  <dcterms:created xsi:type="dcterms:W3CDTF">2009-09-17T18:58:15Z</dcterms:created>
  <dcterms:modified xsi:type="dcterms:W3CDTF">2010-02-12T06:53:14Z</dcterms:modified>
  <cp:category/>
  <cp:version/>
  <cp:contentType/>
  <cp:contentStatus/>
</cp:coreProperties>
</file>