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180" windowHeight="10920" activeTab="2"/>
  </bookViews>
  <sheets>
    <sheet name="Tabelle1" sheetId="1" r:id="rId1"/>
    <sheet name="Tabelle2" sheetId="2" r:id="rId2"/>
    <sheet name="Anlage 1" sheetId="3" r:id="rId3"/>
  </sheets>
  <definedNames>
    <definedName name="_xlnm.Print_Area" localSheetId="2">'Anlage 1'!$A$1:$J$43</definedName>
    <definedName name="_xlnm.Print_Area" localSheetId="0">'Tabelle1'!$A$1:$J$51</definedName>
  </definedNames>
  <calcPr fullCalcOnLoad="1"/>
</workbook>
</file>

<file path=xl/sharedStrings.xml><?xml version="1.0" encoding="utf-8"?>
<sst xmlns="http://schemas.openxmlformats.org/spreadsheetml/2006/main" count="207" uniqueCount="65">
  <si>
    <t>Gesamtkosten</t>
  </si>
  <si>
    <t>An-und Abfahrt</t>
  </si>
  <si>
    <t>Probenahme</t>
  </si>
  <si>
    <t>absetzbare Stoffe</t>
  </si>
  <si>
    <t>abfiltrierbare Stoffe</t>
  </si>
  <si>
    <t>Schlammvolumen</t>
  </si>
  <si>
    <t>Trockensubstanzgehalt</t>
  </si>
  <si>
    <t>Schlammindex</t>
  </si>
  <si>
    <t>ortho Phosphat</t>
  </si>
  <si>
    <t>Gesamt-Phophat</t>
  </si>
  <si>
    <t>Nitrat</t>
  </si>
  <si>
    <t>Nitrit</t>
  </si>
  <si>
    <t>Ammonium</t>
  </si>
  <si>
    <t>Gesamtstickstoff</t>
  </si>
  <si>
    <t xml:space="preserve">CSB </t>
  </si>
  <si>
    <t>BSB</t>
  </si>
  <si>
    <t>TOC</t>
  </si>
  <si>
    <t>Kupfer</t>
  </si>
  <si>
    <t>Eisen</t>
  </si>
  <si>
    <t>Mikroskopisches Bild</t>
  </si>
  <si>
    <t xml:space="preserve"> </t>
  </si>
  <si>
    <t>Material/ Analyse</t>
  </si>
  <si>
    <t>km+</t>
  </si>
  <si>
    <t>Zeit / Analyse</t>
  </si>
  <si>
    <t xml:space="preserve">Preisliste für beauftragte Analysen </t>
  </si>
  <si>
    <t>Anzahl / Jahr</t>
  </si>
  <si>
    <t>Sauerstoff</t>
  </si>
  <si>
    <t>Kosten nach Anzahl</t>
  </si>
  <si>
    <t xml:space="preserve">  </t>
  </si>
  <si>
    <t>Fahrtkosten</t>
  </si>
  <si>
    <t>PH/Temperatur</t>
  </si>
  <si>
    <t>Sichttiefe</t>
  </si>
  <si>
    <t>Bio KIT</t>
  </si>
  <si>
    <t>Phosphat</t>
  </si>
  <si>
    <t>LATON</t>
  </si>
  <si>
    <t>Säurekapazität</t>
  </si>
  <si>
    <t>Verschleißteilsatz Filtrax</t>
  </si>
  <si>
    <t>Verschleißteilsatz Phosphax</t>
  </si>
  <si>
    <t>Phosphat-Reagenz</t>
  </si>
  <si>
    <t>Phosphat-Reinigungslsg.</t>
  </si>
  <si>
    <t>Verschleißteilsatz-Amtax</t>
  </si>
  <si>
    <t>Ammonium-Standardlsg.</t>
  </si>
  <si>
    <t>Ammonium-Indikatorlsg.</t>
  </si>
  <si>
    <t>Ammonium-Austreiblsg.</t>
  </si>
  <si>
    <t>Nitrax-Standardlsg.</t>
  </si>
  <si>
    <t>Nitrax-Satz Wischerprofile</t>
  </si>
  <si>
    <t>Solitax-Satz Wischerprofile</t>
  </si>
  <si>
    <t>Handschuhe</t>
  </si>
  <si>
    <t>Pipettenspitze05-5</t>
  </si>
  <si>
    <t>Membranfilter 45µm</t>
  </si>
  <si>
    <t>Pipettenspitze1000µl</t>
  </si>
  <si>
    <t>Strom/Wasser/Abnutzung geräte</t>
  </si>
  <si>
    <t>Personal 32,87€/Std</t>
  </si>
  <si>
    <t>Zeit dezimal</t>
  </si>
  <si>
    <t>CSB 414</t>
  </si>
  <si>
    <t>CSB 514</t>
  </si>
  <si>
    <t>Ammonium 303</t>
  </si>
  <si>
    <t>Zeit in Min</t>
  </si>
  <si>
    <t>Hallo Bianca, die Anzahl ist mit 1 gewählt, um die Berechnung zu Überprüfen, hat nichts mit der Anzahl der benötigten Analysen zu tun, in Tabelle 3 ist derJahresaufwand nach Süvo 2012 für Tramm, die Kosten der Analysenmaterialien hat sich wie bereits angekündigt durch unsere Rabattierung veringert und stellt sich auch in den Gesamtkosten mit einer geringeren Gesamtsumme ein. Der KM Satz ist mit 0,5€ angenommen, war der richtig?</t>
  </si>
  <si>
    <t>Stundensätze und Fahrkosten</t>
  </si>
  <si>
    <t>Stundensatz für das Klärwerkspersonal</t>
  </si>
  <si>
    <t>Stundensatz für Mitarbeiter der Bauverwaltung</t>
  </si>
  <si>
    <t>Höhe des Kilometersatzes</t>
  </si>
  <si>
    <t>Personal 36,76€/Std</t>
  </si>
  <si>
    <t>Preisliste für beauftragte Analysen für das Jahr 2017 ff (KA Göttin)</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</si>
</sst>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0.00\ [$€-407]"/>
  </numFmts>
  <fonts count="42">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b/>
      <sz val="14"/>
      <name val="Arial"/>
      <family val="2"/>
    </font>
    <font>
      <b/>
      <sz val="16"/>
      <name val="Arial"/>
      <family val="2"/>
    </font>
    <font>
      <b/>
      <u val="single"/>
      <sz val="12"/>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color indexed="63"/>
      </top>
      <bottom style="thin"/>
    </border>
    <border>
      <left style="thin"/>
      <right style="medium"/>
      <top>
        <color indexed="63"/>
      </top>
      <bottom style="thin"/>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6" borderId="2"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29" fillId="27"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32" fillId="28" borderId="0" applyNumberFormat="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0" fontId="3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4" fillId="31" borderId="0" applyNumberFormat="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32" borderId="9" applyNumberFormat="0" applyAlignment="0" applyProtection="0"/>
  </cellStyleXfs>
  <cellXfs count="38">
    <xf numFmtId="0" fontId="0" fillId="0" borderId="0" xfId="0" applyAlignment="1">
      <alignment/>
    </xf>
    <xf numFmtId="0" fontId="0" fillId="0" borderId="10" xfId="0" applyBorder="1" applyAlignment="1">
      <alignment/>
    </xf>
    <xf numFmtId="0" fontId="0" fillId="0" borderId="10" xfId="0" applyBorder="1" applyAlignment="1">
      <alignment horizontal="center"/>
    </xf>
    <xf numFmtId="8" fontId="0" fillId="0" borderId="10" xfId="0" applyNumberFormat="1" applyBorder="1" applyAlignment="1">
      <alignment horizontal="center"/>
    </xf>
    <xf numFmtId="2" fontId="0" fillId="0" borderId="10" xfId="0" applyNumberFormat="1" applyBorder="1" applyAlignment="1">
      <alignment horizontal="center"/>
    </xf>
    <xf numFmtId="0" fontId="0" fillId="0" borderId="11" xfId="0"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2" fontId="4" fillId="0" borderId="13" xfId="0" applyNumberFormat="1" applyFont="1" applyBorder="1" applyAlignment="1">
      <alignment/>
    </xf>
    <xf numFmtId="2" fontId="0" fillId="0" borderId="13" xfId="0" applyNumberFormat="1" applyBorder="1" applyAlignment="1">
      <alignment/>
    </xf>
    <xf numFmtId="0" fontId="0" fillId="0" borderId="13" xfId="0" applyBorder="1" applyAlignment="1">
      <alignment/>
    </xf>
    <xf numFmtId="164" fontId="0" fillId="0" borderId="14" xfId="0" applyNumberFormat="1" applyBorder="1" applyAlignment="1">
      <alignment horizontal="center"/>
    </xf>
    <xf numFmtId="164" fontId="0" fillId="0" borderId="14" xfId="0" applyNumberFormat="1" applyBorder="1" applyAlignment="1">
      <alignment/>
    </xf>
    <xf numFmtId="164" fontId="0" fillId="0" borderId="15" xfId="0" applyNumberFormat="1" applyBorder="1" applyAlignment="1">
      <alignment/>
    </xf>
    <xf numFmtId="164" fontId="0" fillId="0" borderId="10" xfId="0" applyNumberFormat="1" applyBorder="1" applyAlignment="1">
      <alignment horizontal="center"/>
    </xf>
    <xf numFmtId="2" fontId="0" fillId="0" borderId="0" xfId="0" applyNumberFormat="1" applyBorder="1" applyAlignment="1">
      <alignment/>
    </xf>
    <xf numFmtId="2" fontId="0" fillId="0" borderId="0" xfId="0" applyNumberFormat="1" applyAlignment="1">
      <alignment/>
    </xf>
    <xf numFmtId="0" fontId="0" fillId="0" borderId="0" xfId="0" applyAlignment="1">
      <alignment wrapText="1"/>
    </xf>
    <xf numFmtId="0" fontId="0" fillId="0" borderId="16" xfId="0" applyBorder="1" applyAlignment="1">
      <alignment/>
    </xf>
    <xf numFmtId="0" fontId="0" fillId="0" borderId="16" xfId="0" applyBorder="1" applyAlignment="1">
      <alignment horizontal="center"/>
    </xf>
    <xf numFmtId="164" fontId="0" fillId="0" borderId="16" xfId="0" applyNumberFormat="1" applyBorder="1" applyAlignment="1">
      <alignment horizontal="center"/>
    </xf>
    <xf numFmtId="2" fontId="0" fillId="0" borderId="17" xfId="0" applyNumberFormat="1" applyBorder="1" applyAlignment="1">
      <alignment/>
    </xf>
    <xf numFmtId="0" fontId="0" fillId="0" borderId="14" xfId="0" applyBorder="1" applyAlignment="1">
      <alignment/>
    </xf>
    <xf numFmtId="0" fontId="0" fillId="0" borderId="14" xfId="0" applyBorder="1" applyAlignment="1">
      <alignment horizontal="center"/>
    </xf>
    <xf numFmtId="164" fontId="4" fillId="0" borderId="15" xfId="0" applyNumberFormat="1" applyFont="1" applyBorder="1" applyAlignment="1">
      <alignment/>
    </xf>
    <xf numFmtId="0" fontId="0" fillId="0" borderId="0" xfId="0" applyBorder="1" applyAlignment="1">
      <alignment/>
    </xf>
    <xf numFmtId="0" fontId="0" fillId="0" borderId="18" xfId="0" applyBorder="1" applyAlignment="1">
      <alignment/>
    </xf>
    <xf numFmtId="0" fontId="4" fillId="0" borderId="0" xfId="0" applyFont="1" applyAlignment="1">
      <alignment horizontal="center"/>
    </xf>
    <xf numFmtId="164" fontId="4" fillId="0" borderId="0" xfId="0" applyNumberFormat="1" applyFont="1" applyAlignment="1">
      <alignment/>
    </xf>
    <xf numFmtId="2" fontId="0" fillId="0" borderId="10" xfId="0" applyNumberFormat="1" applyBorder="1" applyAlignment="1">
      <alignment/>
    </xf>
    <xf numFmtId="0" fontId="5" fillId="0" borderId="0" xfId="0" applyFont="1" applyAlignment="1">
      <alignment horizontal="center"/>
    </xf>
    <xf numFmtId="165" fontId="4" fillId="0" borderId="19" xfId="0" applyNumberFormat="1" applyFont="1" applyBorder="1" applyAlignment="1">
      <alignment horizontal="center"/>
    </xf>
    <xf numFmtId="165" fontId="4" fillId="0" borderId="20" xfId="0" applyNumberFormat="1" applyFont="1" applyBorder="1" applyAlignment="1">
      <alignment horizontal="center"/>
    </xf>
    <xf numFmtId="165" fontId="4" fillId="0" borderId="21" xfId="0" applyNumberFormat="1" applyFont="1" applyBorder="1" applyAlignment="1">
      <alignment horizontal="center"/>
    </xf>
    <xf numFmtId="0" fontId="0" fillId="0" borderId="0" xfId="0" applyAlignment="1">
      <alignment horizontal="center"/>
    </xf>
    <xf numFmtId="0" fontId="6" fillId="0" borderId="18" xfId="0" applyFont="1" applyBorder="1" applyAlignment="1">
      <alignment horizontal="left" vertical="justify"/>
    </xf>
    <xf numFmtId="0" fontId="6" fillId="0" borderId="0" xfId="0" applyFont="1" applyAlignment="1">
      <alignment horizontal="left" vertical="justify"/>
    </xf>
    <xf numFmtId="0" fontId="7" fillId="0" borderId="0" xfId="0" applyFont="1" applyAlignment="1">
      <alignment horizontal="center"/>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C51"/>
  <sheetViews>
    <sheetView zoomScalePageLayoutView="0" workbookViewId="0" topLeftCell="A2">
      <pane xSplit="1" ySplit="7" topLeftCell="B9" activePane="bottomRight" state="frozen"/>
      <selection pane="topLeft" activeCell="A2" sqref="A2"/>
      <selection pane="topRight" activeCell="B2" sqref="B2"/>
      <selection pane="bottomLeft" activeCell="A9" sqref="A9"/>
      <selection pane="bottomRight" activeCell="B8" sqref="B8"/>
    </sheetView>
  </sheetViews>
  <sheetFormatPr defaultColWidth="11.421875" defaultRowHeight="12.75"/>
  <cols>
    <col min="1" max="2" width="19.57421875" style="0" customWidth="1"/>
    <col min="3" max="4" width="16.57421875" style="0" customWidth="1"/>
    <col min="5" max="5" width="18.00390625" style="0" bestFit="1" customWidth="1"/>
    <col min="6" max="7" width="16.57421875" style="0" customWidth="1"/>
    <col min="8" max="8" width="17.8515625" style="0" bestFit="1" customWidth="1"/>
    <col min="13" max="13" width="12.421875" style="0" hidden="1" customWidth="1"/>
    <col min="14" max="16" width="0" style="0" hidden="1" customWidth="1"/>
  </cols>
  <sheetData>
    <row r="1" spans="1:9" ht="12.75">
      <c r="A1" s="30" t="s">
        <v>24</v>
      </c>
      <c r="B1" s="30"/>
      <c r="C1" s="30"/>
      <c r="D1" s="30"/>
      <c r="E1" s="30"/>
      <c r="F1" s="30"/>
      <c r="G1" s="30"/>
      <c r="H1" s="30"/>
      <c r="I1" s="30"/>
    </row>
    <row r="2" spans="1:9" ht="12.75">
      <c r="A2" s="30"/>
      <c r="B2" s="30"/>
      <c r="C2" s="30"/>
      <c r="D2" s="30"/>
      <c r="E2" s="30"/>
      <c r="F2" s="30"/>
      <c r="G2" s="30"/>
      <c r="H2" s="30"/>
      <c r="I2" s="30"/>
    </row>
    <row r="3" spans="1:9" ht="12.75">
      <c r="A3" s="30"/>
      <c r="B3" s="30"/>
      <c r="C3" s="30"/>
      <c r="D3" s="30"/>
      <c r="E3" s="30"/>
      <c r="F3" s="30"/>
      <c r="G3" s="30"/>
      <c r="H3" s="30"/>
      <c r="I3" s="30"/>
    </row>
    <row r="4" spans="1:9" ht="12.75">
      <c r="A4" s="30"/>
      <c r="B4" s="30"/>
      <c r="C4" s="30"/>
      <c r="D4" s="30"/>
      <c r="E4" s="30"/>
      <c r="F4" s="30"/>
      <c r="G4" s="30"/>
      <c r="H4" s="30"/>
      <c r="I4" s="30"/>
    </row>
    <row r="5" spans="1:9" ht="12.75">
      <c r="A5" s="30"/>
      <c r="B5" s="30"/>
      <c r="C5" s="30"/>
      <c r="D5" s="30"/>
      <c r="E5" s="30"/>
      <c r="F5" s="30"/>
      <c r="G5" s="30"/>
      <c r="H5" s="30"/>
      <c r="I5" s="30"/>
    </row>
    <row r="6" ht="13.5" thickBot="1"/>
    <row r="7" spans="2:13" ht="13.5" thickBot="1">
      <c r="B7" t="s">
        <v>25</v>
      </c>
      <c r="C7" s="2" t="s">
        <v>23</v>
      </c>
      <c r="D7" s="2" t="s">
        <v>53</v>
      </c>
      <c r="E7" s="2" t="s">
        <v>52</v>
      </c>
      <c r="F7" s="2" t="s">
        <v>21</v>
      </c>
      <c r="G7" s="2" t="s">
        <v>0</v>
      </c>
      <c r="H7" s="5" t="s">
        <v>27</v>
      </c>
      <c r="I7" s="6" t="s">
        <v>22</v>
      </c>
      <c r="J7" s="7" t="s">
        <v>29</v>
      </c>
      <c r="L7" s="16"/>
      <c r="M7" s="16"/>
    </row>
    <row r="8" spans="1:18" s="25" customFormat="1" ht="15.75" customHeight="1">
      <c r="A8" s="22" t="s">
        <v>1</v>
      </c>
      <c r="B8" s="22">
        <v>1</v>
      </c>
      <c r="C8" s="23">
        <v>0.25</v>
      </c>
      <c r="D8" s="23">
        <f>C8*0.6</f>
        <v>0.15</v>
      </c>
      <c r="E8" s="11">
        <f>C8*32.87</f>
        <v>8.2175</v>
      </c>
      <c r="F8" s="23"/>
      <c r="G8" s="11">
        <f>SUM(E8:F8)</f>
        <v>8.2175</v>
      </c>
      <c r="H8" s="11">
        <f>B8*G8</f>
        <v>8.2175</v>
      </c>
      <c r="I8" s="22">
        <v>16</v>
      </c>
      <c r="J8" s="24">
        <f>B8*I8*0.5</f>
        <v>8</v>
      </c>
      <c r="K8" s="2"/>
      <c r="L8" s="2"/>
      <c r="M8" s="2"/>
      <c r="N8" s="2"/>
      <c r="O8" s="2"/>
      <c r="P8" s="5"/>
      <c r="Q8" s="6"/>
      <c r="R8" s="7"/>
    </row>
    <row r="9" spans="1:13" ht="15.75" customHeight="1">
      <c r="A9" s="18" t="s">
        <v>2</v>
      </c>
      <c r="B9" s="18">
        <v>1</v>
      </c>
      <c r="C9" s="19">
        <v>0.2</v>
      </c>
      <c r="D9" s="19">
        <f aca="true" t="shared" si="0" ref="D9:D34">C9*0.6</f>
        <v>0.12</v>
      </c>
      <c r="E9" s="20">
        <f aca="true" t="shared" si="1" ref="E9:E34">C9*32.87</f>
        <v>6.574</v>
      </c>
      <c r="F9" s="19"/>
      <c r="G9" s="20">
        <f aca="true" t="shared" si="2" ref="G9:G28">SUM(E9:F9)</f>
        <v>6.574</v>
      </c>
      <c r="H9" s="20">
        <f aca="true" t="shared" si="3" ref="H9:H34">B9*G9</f>
        <v>6.574</v>
      </c>
      <c r="I9" s="18"/>
      <c r="J9" s="21"/>
      <c r="K9" s="26"/>
      <c r="L9" s="16"/>
      <c r="M9" s="16"/>
    </row>
    <row r="10" spans="1:14" ht="15.75" customHeight="1">
      <c r="A10" s="1"/>
      <c r="B10" s="1"/>
      <c r="C10" s="2"/>
      <c r="D10" s="2" t="s">
        <v>20</v>
      </c>
      <c r="E10" s="14" t="s">
        <v>20</v>
      </c>
      <c r="F10" s="2"/>
      <c r="G10" s="14" t="s">
        <v>20</v>
      </c>
      <c r="H10" s="14" t="s">
        <v>20</v>
      </c>
      <c r="I10" s="1"/>
      <c r="J10" s="9"/>
      <c r="L10" s="16"/>
      <c r="M10" s="16"/>
      <c r="N10" s="17"/>
    </row>
    <row r="11" spans="1:29" ht="15.75" customHeight="1">
      <c r="A11" s="1" t="s">
        <v>3</v>
      </c>
      <c r="B11" s="1">
        <v>1</v>
      </c>
      <c r="C11" s="2">
        <v>0.05</v>
      </c>
      <c r="D11" s="2">
        <f t="shared" si="0"/>
        <v>0.03</v>
      </c>
      <c r="E11" s="14">
        <f t="shared" si="1"/>
        <v>1.6435</v>
      </c>
      <c r="F11" s="3">
        <v>1</v>
      </c>
      <c r="G11" s="14">
        <f t="shared" si="2"/>
        <v>2.6435</v>
      </c>
      <c r="H11" s="14">
        <f t="shared" si="3"/>
        <v>2.6435</v>
      </c>
      <c r="I11" s="1"/>
      <c r="J11" s="9"/>
      <c r="K11" s="35" t="s">
        <v>58</v>
      </c>
      <c r="L11" s="36"/>
      <c r="M11" s="36"/>
      <c r="N11" s="36"/>
      <c r="O11" s="36"/>
      <c r="P11" s="36"/>
      <c r="Q11" s="36"/>
      <c r="R11" s="36"/>
      <c r="S11" s="36"/>
      <c r="T11" s="36"/>
      <c r="U11" s="36"/>
      <c r="V11" s="36"/>
      <c r="W11" s="36"/>
      <c r="X11" s="36"/>
      <c r="Y11" s="36"/>
      <c r="Z11" s="36"/>
      <c r="AA11" s="36"/>
      <c r="AB11" s="36"/>
      <c r="AC11" s="36"/>
    </row>
    <row r="12" spans="1:29" ht="15.75" customHeight="1">
      <c r="A12" s="1" t="s">
        <v>4</v>
      </c>
      <c r="B12" s="1">
        <v>1</v>
      </c>
      <c r="C12" s="2">
        <v>0.1</v>
      </c>
      <c r="D12" s="2">
        <f t="shared" si="0"/>
        <v>0.06</v>
      </c>
      <c r="E12" s="14">
        <f t="shared" si="1"/>
        <v>3.287</v>
      </c>
      <c r="F12" s="3">
        <v>3.4</v>
      </c>
      <c r="G12" s="14">
        <f t="shared" si="2"/>
        <v>6.686999999999999</v>
      </c>
      <c r="H12" s="14">
        <f t="shared" si="3"/>
        <v>6.686999999999999</v>
      </c>
      <c r="I12" s="1"/>
      <c r="J12" s="9"/>
      <c r="K12" s="35"/>
      <c r="L12" s="36"/>
      <c r="M12" s="36"/>
      <c r="N12" s="36"/>
      <c r="O12" s="36"/>
      <c r="P12" s="36"/>
      <c r="Q12" s="36"/>
      <c r="R12" s="36"/>
      <c r="S12" s="36"/>
      <c r="T12" s="36"/>
      <c r="U12" s="36"/>
      <c r="V12" s="36"/>
      <c r="W12" s="36"/>
      <c r="X12" s="36"/>
      <c r="Y12" s="36"/>
      <c r="Z12" s="36"/>
      <c r="AA12" s="36"/>
      <c r="AB12" s="36"/>
      <c r="AC12" s="36"/>
    </row>
    <row r="13" spans="1:29" ht="15.75" customHeight="1">
      <c r="A13" s="1" t="s">
        <v>5</v>
      </c>
      <c r="B13" s="1">
        <v>1</v>
      </c>
      <c r="C13" s="2">
        <v>0.05</v>
      </c>
      <c r="D13" s="2">
        <f t="shared" si="0"/>
        <v>0.03</v>
      </c>
      <c r="E13" s="14">
        <f t="shared" si="1"/>
        <v>1.6435</v>
      </c>
      <c r="F13" s="3">
        <v>1</v>
      </c>
      <c r="G13" s="14">
        <f t="shared" si="2"/>
        <v>2.6435</v>
      </c>
      <c r="H13" s="14">
        <f t="shared" si="3"/>
        <v>2.6435</v>
      </c>
      <c r="I13" s="1"/>
      <c r="J13" s="9"/>
      <c r="K13" s="35"/>
      <c r="L13" s="36"/>
      <c r="M13" s="36"/>
      <c r="N13" s="36"/>
      <c r="O13" s="36"/>
      <c r="P13" s="36"/>
      <c r="Q13" s="36"/>
      <c r="R13" s="36"/>
      <c r="S13" s="36"/>
      <c r="T13" s="36"/>
      <c r="U13" s="36"/>
      <c r="V13" s="36"/>
      <c r="W13" s="36"/>
      <c r="X13" s="36"/>
      <c r="Y13" s="36"/>
      <c r="Z13" s="36"/>
      <c r="AA13" s="36"/>
      <c r="AB13" s="36"/>
      <c r="AC13" s="36"/>
    </row>
    <row r="14" spans="1:29" ht="15.75" customHeight="1">
      <c r="A14" s="1" t="s">
        <v>6</v>
      </c>
      <c r="B14" s="1">
        <v>1</v>
      </c>
      <c r="C14" s="2">
        <v>0.05</v>
      </c>
      <c r="D14" s="2">
        <f t="shared" si="0"/>
        <v>0.03</v>
      </c>
      <c r="E14" s="14">
        <f t="shared" si="1"/>
        <v>1.6435</v>
      </c>
      <c r="F14" s="3">
        <v>3.4</v>
      </c>
      <c r="G14" s="14">
        <f t="shared" si="2"/>
        <v>5.0435</v>
      </c>
      <c r="H14" s="14">
        <f t="shared" si="3"/>
        <v>5.0435</v>
      </c>
      <c r="I14" s="1"/>
      <c r="J14" s="9"/>
      <c r="K14" s="35"/>
      <c r="L14" s="36"/>
      <c r="M14" s="36"/>
      <c r="N14" s="36"/>
      <c r="O14" s="36"/>
      <c r="P14" s="36"/>
      <c r="Q14" s="36"/>
      <c r="R14" s="36"/>
      <c r="S14" s="36"/>
      <c r="T14" s="36"/>
      <c r="U14" s="36"/>
      <c r="V14" s="36"/>
      <c r="W14" s="36"/>
      <c r="X14" s="36"/>
      <c r="Y14" s="36"/>
      <c r="Z14" s="36"/>
      <c r="AA14" s="36"/>
      <c r="AB14" s="36"/>
      <c r="AC14" s="36"/>
    </row>
    <row r="15" spans="1:29" ht="15.75" customHeight="1">
      <c r="A15" s="1" t="s">
        <v>7</v>
      </c>
      <c r="B15" s="1">
        <v>1</v>
      </c>
      <c r="C15" s="2">
        <v>0.09</v>
      </c>
      <c r="D15" s="2">
        <f t="shared" si="0"/>
        <v>0.054</v>
      </c>
      <c r="E15" s="14">
        <f t="shared" si="1"/>
        <v>2.9582999999999995</v>
      </c>
      <c r="F15" s="3">
        <v>0.5</v>
      </c>
      <c r="G15" s="14">
        <f t="shared" si="2"/>
        <v>3.4582999999999995</v>
      </c>
      <c r="H15" s="14">
        <f t="shared" si="3"/>
        <v>3.4582999999999995</v>
      </c>
      <c r="I15" s="1"/>
      <c r="J15" s="9"/>
      <c r="K15" s="35"/>
      <c r="L15" s="36"/>
      <c r="M15" s="36"/>
      <c r="N15" s="36"/>
      <c r="O15" s="36"/>
      <c r="P15" s="36"/>
      <c r="Q15" s="36"/>
      <c r="R15" s="36"/>
      <c r="S15" s="36"/>
      <c r="T15" s="36"/>
      <c r="U15" s="36"/>
      <c r="V15" s="36"/>
      <c r="W15" s="36"/>
      <c r="X15" s="36"/>
      <c r="Y15" s="36"/>
      <c r="Z15" s="36"/>
      <c r="AA15" s="36"/>
      <c r="AB15" s="36"/>
      <c r="AC15" s="36"/>
    </row>
    <row r="16" spans="1:29" ht="15.75" customHeight="1">
      <c r="A16" s="1"/>
      <c r="B16" s="1"/>
      <c r="C16" s="2"/>
      <c r="D16" s="2" t="s">
        <v>20</v>
      </c>
      <c r="E16" s="14" t="s">
        <v>20</v>
      </c>
      <c r="F16" s="2"/>
      <c r="G16" s="14" t="s">
        <v>20</v>
      </c>
      <c r="H16" s="14" t="s">
        <v>20</v>
      </c>
      <c r="I16" s="1"/>
      <c r="J16" s="9"/>
      <c r="K16" s="35"/>
      <c r="L16" s="36"/>
      <c r="M16" s="36"/>
      <c r="N16" s="36"/>
      <c r="O16" s="36"/>
      <c r="P16" s="36"/>
      <c r="Q16" s="36"/>
      <c r="R16" s="36"/>
      <c r="S16" s="36"/>
      <c r="T16" s="36"/>
      <c r="U16" s="36"/>
      <c r="V16" s="36"/>
      <c r="W16" s="36"/>
      <c r="X16" s="36"/>
      <c r="Y16" s="36"/>
      <c r="Z16" s="36"/>
      <c r="AA16" s="36"/>
      <c r="AB16" s="36"/>
      <c r="AC16" s="36"/>
    </row>
    <row r="17" spans="1:29" ht="15.75" customHeight="1">
      <c r="A17" s="1" t="s">
        <v>8</v>
      </c>
      <c r="B17" s="1">
        <v>1</v>
      </c>
      <c r="C17" s="2">
        <v>0.09</v>
      </c>
      <c r="D17" s="2">
        <f t="shared" si="0"/>
        <v>0.054</v>
      </c>
      <c r="E17" s="14">
        <f t="shared" si="1"/>
        <v>2.9582999999999995</v>
      </c>
      <c r="F17" s="3">
        <v>6.39</v>
      </c>
      <c r="G17" s="14">
        <f t="shared" si="2"/>
        <v>9.348299999999998</v>
      </c>
      <c r="H17" s="14">
        <f t="shared" si="3"/>
        <v>9.348299999999998</v>
      </c>
      <c r="I17" s="1"/>
      <c r="J17" s="9"/>
      <c r="K17" s="35"/>
      <c r="L17" s="36"/>
      <c r="M17" s="36"/>
      <c r="N17" s="36"/>
      <c r="O17" s="36"/>
      <c r="P17" s="36"/>
      <c r="Q17" s="36"/>
      <c r="R17" s="36"/>
      <c r="S17" s="36"/>
      <c r="T17" s="36"/>
      <c r="U17" s="36"/>
      <c r="V17" s="36"/>
      <c r="W17" s="36"/>
      <c r="X17" s="36"/>
      <c r="Y17" s="36"/>
      <c r="Z17" s="36"/>
      <c r="AA17" s="36"/>
      <c r="AB17" s="36"/>
      <c r="AC17" s="36"/>
    </row>
    <row r="18" spans="1:29" ht="15.75" customHeight="1">
      <c r="A18" s="1" t="s">
        <v>9</v>
      </c>
      <c r="B18" s="1">
        <v>1</v>
      </c>
      <c r="C18" s="2">
        <v>0.09</v>
      </c>
      <c r="D18" s="2">
        <f t="shared" si="0"/>
        <v>0.054</v>
      </c>
      <c r="E18" s="14">
        <f t="shared" si="1"/>
        <v>2.9582999999999995</v>
      </c>
      <c r="F18" s="3">
        <v>6.39</v>
      </c>
      <c r="G18" s="14">
        <f t="shared" si="2"/>
        <v>9.348299999999998</v>
      </c>
      <c r="H18" s="14">
        <f t="shared" si="3"/>
        <v>9.348299999999998</v>
      </c>
      <c r="I18" s="1"/>
      <c r="J18" s="9"/>
      <c r="K18" s="35"/>
      <c r="L18" s="36"/>
      <c r="M18" s="36"/>
      <c r="N18" s="36"/>
      <c r="O18" s="36"/>
      <c r="P18" s="36"/>
      <c r="Q18" s="36"/>
      <c r="R18" s="36"/>
      <c r="S18" s="36"/>
      <c r="T18" s="36"/>
      <c r="U18" s="36"/>
      <c r="V18" s="36"/>
      <c r="W18" s="36"/>
      <c r="X18" s="36"/>
      <c r="Y18" s="36"/>
      <c r="Z18" s="36"/>
      <c r="AA18" s="36"/>
      <c r="AB18" s="36"/>
      <c r="AC18" s="36"/>
    </row>
    <row r="19" spans="1:29" ht="15.75" customHeight="1">
      <c r="A19" s="1" t="s">
        <v>10</v>
      </c>
      <c r="B19" s="1">
        <v>1</v>
      </c>
      <c r="C19" s="2">
        <v>0.09</v>
      </c>
      <c r="D19" s="2">
        <f t="shared" si="0"/>
        <v>0.054</v>
      </c>
      <c r="E19" s="14">
        <f t="shared" si="1"/>
        <v>2.9582999999999995</v>
      </c>
      <c r="F19" s="3">
        <v>6.39</v>
      </c>
      <c r="G19" s="14">
        <f t="shared" si="2"/>
        <v>9.348299999999998</v>
      </c>
      <c r="H19" s="14">
        <f t="shared" si="3"/>
        <v>9.348299999999998</v>
      </c>
      <c r="I19" s="1"/>
      <c r="J19" s="9"/>
      <c r="K19" s="35"/>
      <c r="L19" s="36"/>
      <c r="M19" s="36"/>
      <c r="N19" s="36"/>
      <c r="O19" s="36"/>
      <c r="P19" s="36"/>
      <c r="Q19" s="36"/>
      <c r="R19" s="36"/>
      <c r="S19" s="36"/>
      <c r="T19" s="36"/>
      <c r="U19" s="36"/>
      <c r="V19" s="36"/>
      <c r="W19" s="36"/>
      <c r="X19" s="36"/>
      <c r="Y19" s="36"/>
      <c r="Z19" s="36"/>
      <c r="AA19" s="36"/>
      <c r="AB19" s="36"/>
      <c r="AC19" s="36"/>
    </row>
    <row r="20" spans="1:29" ht="15.75" customHeight="1">
      <c r="A20" s="1" t="s">
        <v>11</v>
      </c>
      <c r="B20" s="1">
        <v>1</v>
      </c>
      <c r="C20" s="2">
        <v>0.09</v>
      </c>
      <c r="D20" s="2">
        <f t="shared" si="0"/>
        <v>0.054</v>
      </c>
      <c r="E20" s="14">
        <f t="shared" si="1"/>
        <v>2.9582999999999995</v>
      </c>
      <c r="F20" s="3">
        <v>5.5</v>
      </c>
      <c r="G20" s="14">
        <f t="shared" si="2"/>
        <v>8.4583</v>
      </c>
      <c r="H20" s="14">
        <f t="shared" si="3"/>
        <v>8.4583</v>
      </c>
      <c r="I20" s="1"/>
      <c r="J20" s="9"/>
      <c r="K20" s="35"/>
      <c r="L20" s="36"/>
      <c r="M20" s="36"/>
      <c r="N20" s="36"/>
      <c r="O20" s="36"/>
      <c r="P20" s="36"/>
      <c r="Q20" s="36"/>
      <c r="R20" s="36"/>
      <c r="S20" s="36"/>
      <c r="T20" s="36"/>
      <c r="U20" s="36"/>
      <c r="V20" s="36"/>
      <c r="W20" s="36"/>
      <c r="X20" s="36"/>
      <c r="Y20" s="36"/>
      <c r="Z20" s="36"/>
      <c r="AA20" s="36"/>
      <c r="AB20" s="36"/>
      <c r="AC20" s="36"/>
    </row>
    <row r="21" spans="1:29" ht="15.75" customHeight="1">
      <c r="A21" s="1" t="s">
        <v>12</v>
      </c>
      <c r="B21" s="1">
        <v>1</v>
      </c>
      <c r="C21" s="2">
        <v>0.09</v>
      </c>
      <c r="D21" s="2">
        <f t="shared" si="0"/>
        <v>0.054</v>
      </c>
      <c r="E21" s="14">
        <f t="shared" si="1"/>
        <v>2.9582999999999995</v>
      </c>
      <c r="F21" s="3">
        <v>6.04</v>
      </c>
      <c r="G21" s="14">
        <f t="shared" si="2"/>
        <v>8.9983</v>
      </c>
      <c r="H21" s="14">
        <f t="shared" si="3"/>
        <v>8.9983</v>
      </c>
      <c r="I21" s="1"/>
      <c r="J21" s="9"/>
      <c r="K21" s="35"/>
      <c r="L21" s="36"/>
      <c r="M21" s="36"/>
      <c r="N21" s="36"/>
      <c r="O21" s="36"/>
      <c r="P21" s="36"/>
      <c r="Q21" s="36"/>
      <c r="R21" s="36"/>
      <c r="S21" s="36"/>
      <c r="T21" s="36"/>
      <c r="U21" s="36"/>
      <c r="V21" s="36"/>
      <c r="W21" s="36"/>
      <c r="X21" s="36"/>
      <c r="Y21" s="36"/>
      <c r="Z21" s="36"/>
      <c r="AA21" s="36"/>
      <c r="AB21" s="36"/>
      <c r="AC21" s="36"/>
    </row>
    <row r="22" spans="1:29" ht="15.75" customHeight="1">
      <c r="A22" s="1" t="s">
        <v>13</v>
      </c>
      <c r="B22" s="1">
        <v>1</v>
      </c>
      <c r="C22" s="2">
        <v>0.09</v>
      </c>
      <c r="D22" s="2">
        <f t="shared" si="0"/>
        <v>0.054</v>
      </c>
      <c r="E22" s="14">
        <f t="shared" si="1"/>
        <v>2.9582999999999995</v>
      </c>
      <c r="F22" s="3">
        <v>6.86</v>
      </c>
      <c r="G22" s="14">
        <f t="shared" si="2"/>
        <v>9.8183</v>
      </c>
      <c r="H22" s="14">
        <f t="shared" si="3"/>
        <v>9.8183</v>
      </c>
      <c r="I22" s="1"/>
      <c r="J22" s="9"/>
      <c r="K22" s="35"/>
      <c r="L22" s="36"/>
      <c r="M22" s="36"/>
      <c r="N22" s="36"/>
      <c r="O22" s="36"/>
      <c r="P22" s="36"/>
      <c r="Q22" s="36"/>
      <c r="R22" s="36"/>
      <c r="S22" s="36"/>
      <c r="T22" s="36"/>
      <c r="U22" s="36"/>
      <c r="V22" s="36"/>
      <c r="W22" s="36"/>
      <c r="X22" s="36"/>
      <c r="Y22" s="36"/>
      <c r="Z22" s="36"/>
      <c r="AA22" s="36"/>
      <c r="AB22" s="36"/>
      <c r="AC22" s="36"/>
    </row>
    <row r="23" spans="1:29" ht="15.75" customHeight="1">
      <c r="A23" s="1" t="s">
        <v>14</v>
      </c>
      <c r="B23" s="1">
        <v>1</v>
      </c>
      <c r="C23" s="2">
        <v>0.02</v>
      </c>
      <c r="D23" s="2">
        <f t="shared" si="0"/>
        <v>0.012</v>
      </c>
      <c r="E23" s="14">
        <f t="shared" si="1"/>
        <v>0.6574</v>
      </c>
      <c r="F23" s="3">
        <v>6.01</v>
      </c>
      <c r="G23" s="14">
        <f t="shared" si="2"/>
        <v>6.6674</v>
      </c>
      <c r="H23" s="14">
        <f t="shared" si="3"/>
        <v>6.6674</v>
      </c>
      <c r="I23" s="1"/>
      <c r="J23" s="9"/>
      <c r="K23" s="35"/>
      <c r="L23" s="36"/>
      <c r="M23" s="36"/>
      <c r="N23" s="36"/>
      <c r="O23" s="36"/>
      <c r="P23" s="36"/>
      <c r="Q23" s="36"/>
      <c r="R23" s="36"/>
      <c r="S23" s="36"/>
      <c r="T23" s="36"/>
      <c r="U23" s="36"/>
      <c r="V23" s="36"/>
      <c r="W23" s="36"/>
      <c r="X23" s="36"/>
      <c r="Y23" s="36"/>
      <c r="Z23" s="36"/>
      <c r="AA23" s="36"/>
      <c r="AB23" s="36"/>
      <c r="AC23" s="36"/>
    </row>
    <row r="24" spans="1:29" ht="15.75" customHeight="1">
      <c r="A24" s="1" t="s">
        <v>15</v>
      </c>
      <c r="B24" s="1">
        <v>1</v>
      </c>
      <c r="C24" s="2">
        <v>0.17</v>
      </c>
      <c r="D24" s="2">
        <f t="shared" si="0"/>
        <v>0.10200000000000001</v>
      </c>
      <c r="E24" s="14">
        <f t="shared" si="1"/>
        <v>5.5879</v>
      </c>
      <c r="F24" s="3">
        <v>11.17</v>
      </c>
      <c r="G24" s="14">
        <f t="shared" si="2"/>
        <v>16.7579</v>
      </c>
      <c r="H24" s="14">
        <f t="shared" si="3"/>
        <v>16.7579</v>
      </c>
      <c r="I24" s="1"/>
      <c r="J24" s="9"/>
      <c r="K24" s="35"/>
      <c r="L24" s="36"/>
      <c r="M24" s="36"/>
      <c r="N24" s="36"/>
      <c r="O24" s="36"/>
      <c r="P24" s="36"/>
      <c r="Q24" s="36"/>
      <c r="R24" s="36"/>
      <c r="S24" s="36"/>
      <c r="T24" s="36"/>
      <c r="U24" s="36"/>
      <c r="V24" s="36"/>
      <c r="W24" s="36"/>
      <c r="X24" s="36"/>
      <c r="Y24" s="36"/>
      <c r="Z24" s="36"/>
      <c r="AA24" s="36"/>
      <c r="AB24" s="36"/>
      <c r="AC24" s="36"/>
    </row>
    <row r="25" spans="1:29" ht="15.75" customHeight="1">
      <c r="A25" s="1" t="s">
        <v>20</v>
      </c>
      <c r="B25" s="1" t="s">
        <v>20</v>
      </c>
      <c r="C25" s="2">
        <v>0.25</v>
      </c>
      <c r="D25" s="2">
        <f t="shared" si="0"/>
        <v>0.15</v>
      </c>
      <c r="E25" s="14">
        <f t="shared" si="1"/>
        <v>8.2175</v>
      </c>
      <c r="F25" s="3" t="s">
        <v>20</v>
      </c>
      <c r="G25" s="14">
        <f t="shared" si="2"/>
        <v>8.2175</v>
      </c>
      <c r="H25" s="14" t="s">
        <v>20</v>
      </c>
      <c r="I25" s="1"/>
      <c r="J25" s="9"/>
      <c r="K25" s="35"/>
      <c r="L25" s="36"/>
      <c r="M25" s="36"/>
      <c r="N25" s="36"/>
      <c r="O25" s="36"/>
      <c r="P25" s="36"/>
      <c r="Q25" s="36"/>
      <c r="R25" s="36"/>
      <c r="S25" s="36"/>
      <c r="T25" s="36"/>
      <c r="U25" s="36"/>
      <c r="V25" s="36"/>
      <c r="W25" s="36"/>
      <c r="X25" s="36"/>
      <c r="Y25" s="36"/>
      <c r="Z25" s="36"/>
      <c r="AA25" s="36"/>
      <c r="AB25" s="36"/>
      <c r="AC25" s="36"/>
    </row>
    <row r="26" spans="1:29" ht="15.75" customHeight="1">
      <c r="A26" s="1"/>
      <c r="B26" s="1"/>
      <c r="C26" s="2"/>
      <c r="D26" s="2" t="s">
        <v>20</v>
      </c>
      <c r="E26" s="14" t="s">
        <v>20</v>
      </c>
      <c r="F26" s="2"/>
      <c r="G26" s="14" t="s">
        <v>20</v>
      </c>
      <c r="H26" s="14" t="s">
        <v>20</v>
      </c>
      <c r="I26" s="1"/>
      <c r="J26" s="9"/>
      <c r="K26" s="35"/>
      <c r="L26" s="36"/>
      <c r="M26" s="36"/>
      <c r="N26" s="36"/>
      <c r="O26" s="36"/>
      <c r="P26" s="36"/>
      <c r="Q26" s="36"/>
      <c r="R26" s="36"/>
      <c r="S26" s="36"/>
      <c r="T26" s="36"/>
      <c r="U26" s="36"/>
      <c r="V26" s="36"/>
      <c r="W26" s="36"/>
      <c r="X26" s="36"/>
      <c r="Y26" s="36"/>
      <c r="Z26" s="36"/>
      <c r="AA26" s="36"/>
      <c r="AB26" s="36"/>
      <c r="AC26" s="36"/>
    </row>
    <row r="27" spans="1:10" ht="15.75" customHeight="1">
      <c r="A27" s="1" t="s">
        <v>20</v>
      </c>
      <c r="B27" s="1">
        <v>0</v>
      </c>
      <c r="C27" s="2">
        <v>0.03</v>
      </c>
      <c r="D27" s="2">
        <f t="shared" si="0"/>
        <v>0.018</v>
      </c>
      <c r="E27" s="14">
        <f t="shared" si="1"/>
        <v>0.9860999999999999</v>
      </c>
      <c r="F27" s="3" t="s">
        <v>20</v>
      </c>
      <c r="G27" s="14">
        <f t="shared" si="2"/>
        <v>0.9860999999999999</v>
      </c>
      <c r="H27" s="14">
        <f t="shared" si="3"/>
        <v>0</v>
      </c>
      <c r="I27" s="1"/>
      <c r="J27" s="9"/>
    </row>
    <row r="28" spans="1:10" ht="15.75" customHeight="1">
      <c r="A28" s="1" t="s">
        <v>20</v>
      </c>
      <c r="B28" s="1">
        <v>0</v>
      </c>
      <c r="C28" s="2">
        <v>0.03</v>
      </c>
      <c r="D28" s="2">
        <f t="shared" si="0"/>
        <v>0.018</v>
      </c>
      <c r="E28" s="14">
        <f t="shared" si="1"/>
        <v>0.9860999999999999</v>
      </c>
      <c r="F28" s="3" t="s">
        <v>20</v>
      </c>
      <c r="G28" s="14">
        <f t="shared" si="2"/>
        <v>0.9860999999999999</v>
      </c>
      <c r="H28" s="14">
        <f t="shared" si="3"/>
        <v>0</v>
      </c>
      <c r="I28" s="1"/>
      <c r="J28" s="9"/>
    </row>
    <row r="29" spans="1:10" ht="15.75" customHeight="1">
      <c r="A29" s="1"/>
      <c r="B29" s="1"/>
      <c r="C29" s="2"/>
      <c r="D29" s="2">
        <f t="shared" si="0"/>
        <v>0</v>
      </c>
      <c r="E29" s="14">
        <f t="shared" si="1"/>
        <v>0</v>
      </c>
      <c r="F29" s="2"/>
      <c r="G29" s="14" t="s">
        <v>20</v>
      </c>
      <c r="H29" s="14" t="s">
        <v>20</v>
      </c>
      <c r="I29" s="1"/>
      <c r="J29" s="9"/>
    </row>
    <row r="30" spans="1:10" ht="15.75" customHeight="1">
      <c r="A30" s="1" t="s">
        <v>19</v>
      </c>
      <c r="B30" s="1">
        <v>0</v>
      </c>
      <c r="C30" s="2">
        <v>0.05</v>
      </c>
      <c r="D30" s="2">
        <f t="shared" si="0"/>
        <v>0.03</v>
      </c>
      <c r="E30" s="14">
        <f t="shared" si="1"/>
        <v>1.6435</v>
      </c>
      <c r="F30" s="3">
        <v>3.4</v>
      </c>
      <c r="G30" s="14">
        <f>SUM(E30:F30)</f>
        <v>5.0435</v>
      </c>
      <c r="H30" s="14">
        <f t="shared" si="3"/>
        <v>0</v>
      </c>
      <c r="I30" s="1"/>
      <c r="J30" s="9"/>
    </row>
    <row r="31" spans="1:10" ht="15.75" customHeight="1">
      <c r="A31" s="1"/>
      <c r="B31" s="1"/>
      <c r="C31" s="2" t="s">
        <v>20</v>
      </c>
      <c r="D31" s="2" t="s">
        <v>20</v>
      </c>
      <c r="E31" s="14" t="s">
        <v>20</v>
      </c>
      <c r="F31" s="2"/>
      <c r="G31" s="14" t="s">
        <v>20</v>
      </c>
      <c r="H31" s="14" t="s">
        <v>20</v>
      </c>
      <c r="I31" s="1"/>
      <c r="J31" s="10"/>
    </row>
    <row r="32" spans="1:10" ht="15.75" customHeight="1">
      <c r="A32" s="1" t="s">
        <v>30</v>
      </c>
      <c r="B32" s="1">
        <v>1</v>
      </c>
      <c r="C32" s="2">
        <v>0.05</v>
      </c>
      <c r="D32" s="2">
        <f t="shared" si="0"/>
        <v>0.03</v>
      </c>
      <c r="E32" s="14">
        <f t="shared" si="1"/>
        <v>1.6435</v>
      </c>
      <c r="F32" s="2">
        <v>0.5</v>
      </c>
      <c r="G32" s="14">
        <f>SUM(E32:F32)</f>
        <v>2.1435</v>
      </c>
      <c r="H32" s="14">
        <f t="shared" si="3"/>
        <v>2.1435</v>
      </c>
      <c r="I32" s="1"/>
      <c r="J32" s="8"/>
    </row>
    <row r="33" spans="1:10" ht="15.75" customHeight="1">
      <c r="A33" s="1" t="s">
        <v>26</v>
      </c>
      <c r="B33" s="1">
        <v>1</v>
      </c>
      <c r="C33" s="2">
        <v>0.05</v>
      </c>
      <c r="D33" s="2">
        <f t="shared" si="0"/>
        <v>0.03</v>
      </c>
      <c r="E33" s="14">
        <f t="shared" si="1"/>
        <v>1.6435</v>
      </c>
      <c r="F33" s="2">
        <v>0.5</v>
      </c>
      <c r="G33" s="14">
        <f>SUM(E33:F33)</f>
        <v>2.1435</v>
      </c>
      <c r="H33" s="14">
        <f t="shared" si="3"/>
        <v>2.1435</v>
      </c>
      <c r="I33" s="1"/>
      <c r="J33" s="10"/>
    </row>
    <row r="34" spans="1:10" ht="15.75" customHeight="1">
      <c r="A34" s="1" t="s">
        <v>31</v>
      </c>
      <c r="B34" s="1">
        <v>1</v>
      </c>
      <c r="C34" s="2">
        <v>0.05</v>
      </c>
      <c r="D34" s="2">
        <f t="shared" si="0"/>
        <v>0.03</v>
      </c>
      <c r="E34" s="14">
        <f t="shared" si="1"/>
        <v>1.6435</v>
      </c>
      <c r="F34" s="2">
        <v>0.5</v>
      </c>
      <c r="G34" s="14">
        <f>SUM(E34:F34)</f>
        <v>2.1435</v>
      </c>
      <c r="H34" s="14">
        <f t="shared" si="3"/>
        <v>2.1435</v>
      </c>
      <c r="I34" s="1"/>
      <c r="J34" s="10"/>
    </row>
    <row r="35" spans="1:10" ht="15.75" customHeight="1">
      <c r="A35" s="1"/>
      <c r="B35" s="1"/>
      <c r="C35" s="2"/>
      <c r="D35" s="2" t="s">
        <v>20</v>
      </c>
      <c r="E35" s="4" t="s">
        <v>20</v>
      </c>
      <c r="F35" s="2"/>
      <c r="G35" s="4" t="s">
        <v>28</v>
      </c>
      <c r="H35" s="4" t="s">
        <v>20</v>
      </c>
      <c r="I35" s="1"/>
      <c r="J35" s="10"/>
    </row>
    <row r="36" spans="1:10" ht="15.75" customHeight="1">
      <c r="A36" s="1"/>
      <c r="B36" s="1"/>
      <c r="C36" s="2"/>
      <c r="D36" s="2"/>
      <c r="E36" s="4" t="s">
        <v>20</v>
      </c>
      <c r="F36" s="2"/>
      <c r="G36" s="4" t="s">
        <v>20</v>
      </c>
      <c r="H36" s="4" t="s">
        <v>20</v>
      </c>
      <c r="I36" s="1"/>
      <c r="J36" s="10"/>
    </row>
    <row r="37" spans="1:10" ht="15.75" customHeight="1">
      <c r="A37" s="1"/>
      <c r="B37" s="1"/>
      <c r="C37" s="2"/>
      <c r="D37" s="2"/>
      <c r="E37" s="4" t="s">
        <v>20</v>
      </c>
      <c r="F37" s="2"/>
      <c r="G37" s="4" t="s">
        <v>20</v>
      </c>
      <c r="H37" s="4" t="s">
        <v>20</v>
      </c>
      <c r="I37" s="1"/>
      <c r="J37" s="10"/>
    </row>
    <row r="38" spans="1:10" ht="15.75" customHeight="1">
      <c r="A38" s="1"/>
      <c r="B38" s="1"/>
      <c r="C38" s="2"/>
      <c r="D38" s="2"/>
      <c r="E38" s="4" t="s">
        <v>20</v>
      </c>
      <c r="F38" s="2"/>
      <c r="G38" s="4" t="s">
        <v>20</v>
      </c>
      <c r="H38" s="4" t="s">
        <v>20</v>
      </c>
      <c r="I38" s="1"/>
      <c r="J38" s="10"/>
    </row>
    <row r="39" spans="1:10" ht="15.75" customHeight="1">
      <c r="A39" s="1"/>
      <c r="B39" s="1"/>
      <c r="C39" s="2"/>
      <c r="D39" s="2"/>
      <c r="E39" s="4" t="s">
        <v>20</v>
      </c>
      <c r="F39" s="1"/>
      <c r="G39" s="4" t="s">
        <v>20</v>
      </c>
      <c r="H39" s="4" t="s">
        <v>20</v>
      </c>
      <c r="I39" s="1"/>
      <c r="J39" s="10"/>
    </row>
    <row r="40" spans="1:10" ht="15.75" customHeight="1">
      <c r="A40" s="1"/>
      <c r="B40" s="1"/>
      <c r="C40" s="2"/>
      <c r="D40" s="2"/>
      <c r="E40" s="4" t="s">
        <v>20</v>
      </c>
      <c r="F40" s="1"/>
      <c r="G40" s="4" t="s">
        <v>20</v>
      </c>
      <c r="H40" s="4" t="s">
        <v>20</v>
      </c>
      <c r="I40" s="1"/>
      <c r="J40" s="10"/>
    </row>
    <row r="41" spans="1:10" ht="15.75" customHeight="1">
      <c r="A41" s="1"/>
      <c r="B41" s="1"/>
      <c r="C41" s="2"/>
      <c r="D41" s="2"/>
      <c r="E41" s="4" t="s">
        <v>20</v>
      </c>
      <c r="F41" s="1"/>
      <c r="G41" s="4" t="s">
        <v>20</v>
      </c>
      <c r="H41" s="4" t="s">
        <v>20</v>
      </c>
      <c r="I41" s="1"/>
      <c r="J41" s="10"/>
    </row>
    <row r="42" spans="1:10" ht="15.75" customHeight="1">
      <c r="A42" s="1"/>
      <c r="B42" s="1"/>
      <c r="C42" s="1"/>
      <c r="D42" s="1"/>
      <c r="E42" s="4" t="s">
        <v>20</v>
      </c>
      <c r="F42" s="1"/>
      <c r="G42" s="4" t="s">
        <v>20</v>
      </c>
      <c r="H42" s="4" t="s">
        <v>20</v>
      </c>
      <c r="I42" s="1"/>
      <c r="J42" s="10"/>
    </row>
    <row r="43" spans="1:10" ht="15.75" customHeight="1">
      <c r="A43" s="1"/>
      <c r="B43" s="1"/>
      <c r="C43" s="1"/>
      <c r="D43" s="1"/>
      <c r="E43" s="4" t="s">
        <v>20</v>
      </c>
      <c r="F43" s="1"/>
      <c r="G43" s="4" t="s">
        <v>20</v>
      </c>
      <c r="H43" s="4" t="s">
        <v>20</v>
      </c>
      <c r="I43" s="1"/>
      <c r="J43" s="10"/>
    </row>
    <row r="44" spans="1:10" ht="15.75" customHeight="1">
      <c r="A44" s="1"/>
      <c r="B44" s="1"/>
      <c r="C44" s="1"/>
      <c r="D44" s="1"/>
      <c r="E44" s="4" t="s">
        <v>20</v>
      </c>
      <c r="F44" s="1"/>
      <c r="G44" s="4" t="s">
        <v>20</v>
      </c>
      <c r="H44" s="4" t="s">
        <v>20</v>
      </c>
      <c r="I44" s="1"/>
      <c r="J44" s="10"/>
    </row>
    <row r="45" spans="1:10" ht="15.75" customHeight="1">
      <c r="A45" s="1"/>
      <c r="B45" s="1"/>
      <c r="C45" s="1"/>
      <c r="D45" s="1"/>
      <c r="E45" s="4" t="s">
        <v>20</v>
      </c>
      <c r="F45" s="1"/>
      <c r="G45" s="4" t="s">
        <v>20</v>
      </c>
      <c r="H45" s="4" t="s">
        <v>20</v>
      </c>
      <c r="I45" s="1"/>
      <c r="J45" s="10"/>
    </row>
    <row r="46" spans="1:10" ht="15.75" customHeight="1">
      <c r="A46" s="1"/>
      <c r="B46" s="1"/>
      <c r="C46" s="1"/>
      <c r="D46" s="1"/>
      <c r="E46" s="4" t="s">
        <v>20</v>
      </c>
      <c r="F46" s="1"/>
      <c r="G46" s="4" t="s">
        <v>20</v>
      </c>
      <c r="H46" s="4" t="s">
        <v>20</v>
      </c>
      <c r="I46" s="1"/>
      <c r="J46" s="10"/>
    </row>
    <row r="47" spans="1:10" ht="15.75" customHeight="1">
      <c r="A47" s="1"/>
      <c r="B47" s="1"/>
      <c r="C47" s="1"/>
      <c r="D47" s="1"/>
      <c r="E47" s="4" t="s">
        <v>20</v>
      </c>
      <c r="F47" s="1"/>
      <c r="G47" s="4" t="s">
        <v>20</v>
      </c>
      <c r="H47" s="4" t="s">
        <v>20</v>
      </c>
      <c r="I47" s="1"/>
      <c r="J47" s="9" t="s">
        <v>20</v>
      </c>
    </row>
    <row r="48" spans="1:10" ht="15.75" customHeight="1" thickBot="1">
      <c r="A48" s="1"/>
      <c r="B48" s="1"/>
      <c r="C48" s="1"/>
      <c r="D48" s="1"/>
      <c r="E48" s="4" t="s">
        <v>28</v>
      </c>
      <c r="F48" s="1"/>
      <c r="G48" s="4" t="s">
        <v>20</v>
      </c>
      <c r="H48" s="11">
        <f>SUM(H8:H47)</f>
        <v>120.4429</v>
      </c>
      <c r="I48" s="12"/>
      <c r="J48" s="13">
        <f>SUM(J8:J47)</f>
        <v>8</v>
      </c>
    </row>
    <row r="49" spans="8:10" ht="15.75" customHeight="1" thickBot="1">
      <c r="H49" s="31">
        <f>SUM(H48+J48)</f>
        <v>128.4429</v>
      </c>
      <c r="I49" s="32"/>
      <c r="J49" s="33"/>
    </row>
    <row r="50" ht="15.75" customHeight="1"/>
    <row r="51" spans="8:10" ht="15.75" customHeight="1">
      <c r="H51" s="34"/>
      <c r="I51" s="34"/>
      <c r="J51" s="34"/>
    </row>
    <row r="52" ht="15.75" customHeight="1"/>
    <row r="53" ht="15.75" customHeight="1"/>
    <row r="54" ht="15.75" customHeight="1"/>
    <row r="55" ht="15.75" customHeight="1"/>
    <row r="56" ht="15.75" customHeight="1"/>
    <row r="57" ht="15.75" customHeight="1"/>
    <row r="58" ht="15.75" customHeight="1"/>
    <row r="59" ht="15.75" customHeight="1"/>
  </sheetData>
  <sheetProtection/>
  <mergeCells count="4">
    <mergeCell ref="A1:I5"/>
    <mergeCell ref="H49:J49"/>
    <mergeCell ref="H51:J51"/>
    <mergeCell ref="K11:AC26"/>
  </mergeCells>
  <printOptions/>
  <pageMargins left="0.71" right="0.787401575" top="0.984251969" bottom="0.984251969" header="0.4921259845" footer="0.4921259845"/>
  <pageSetup horizontalDpi="600" verticalDpi="600" orientation="landscape" paperSize="9" scale="55" r:id="rId1"/>
</worksheet>
</file>

<file path=xl/worksheets/sheet2.xml><?xml version="1.0" encoding="utf-8"?>
<worksheet xmlns="http://schemas.openxmlformats.org/spreadsheetml/2006/main" xmlns:r="http://schemas.openxmlformats.org/officeDocument/2006/relationships">
  <dimension ref="A1:M31"/>
  <sheetViews>
    <sheetView zoomScalePageLayoutView="0" workbookViewId="0" topLeftCell="A1">
      <selection activeCell="E20" sqref="E20"/>
    </sheetView>
  </sheetViews>
  <sheetFormatPr defaultColWidth="11.421875" defaultRowHeight="12.75"/>
  <sheetData>
    <row r="1" spans="1:9" ht="12.75">
      <c r="A1" s="1" t="s">
        <v>56</v>
      </c>
      <c r="B1" s="15">
        <v>10.365</v>
      </c>
      <c r="C1" s="15">
        <v>58.735</v>
      </c>
      <c r="D1" s="16">
        <v>69.89465</v>
      </c>
      <c r="E1" s="16">
        <v>2.795786</v>
      </c>
      <c r="F1">
        <v>1</v>
      </c>
      <c r="G1" s="16">
        <v>3.18</v>
      </c>
      <c r="H1" s="16">
        <v>2.86</v>
      </c>
      <c r="I1" s="16">
        <v>6.195786</v>
      </c>
    </row>
    <row r="2" spans="1:13" ht="12.75">
      <c r="A2" s="1">
        <v>304</v>
      </c>
      <c r="B2" s="15">
        <v>10.365</v>
      </c>
      <c r="C2" s="15">
        <v>58.735</v>
      </c>
      <c r="D2" s="16">
        <v>69.89465</v>
      </c>
      <c r="E2" s="16">
        <v>2.795786</v>
      </c>
      <c r="F2">
        <v>1</v>
      </c>
      <c r="G2" s="16">
        <v>3.18</v>
      </c>
      <c r="H2" s="16">
        <v>2.86</v>
      </c>
      <c r="I2" s="16">
        <v>6.195786</v>
      </c>
      <c r="J2" t="s">
        <v>47</v>
      </c>
      <c r="K2">
        <v>0.28</v>
      </c>
      <c r="M2">
        <v>1</v>
      </c>
    </row>
    <row r="3" spans="1:13" ht="12.75">
      <c r="A3" s="1">
        <v>302</v>
      </c>
      <c r="B3" s="15">
        <v>10.365</v>
      </c>
      <c r="C3" s="15">
        <v>58.735</v>
      </c>
      <c r="D3" s="16">
        <v>69.89465</v>
      </c>
      <c r="E3" s="16">
        <v>2.795786</v>
      </c>
      <c r="F3">
        <v>1</v>
      </c>
      <c r="G3" s="16">
        <v>3.18</v>
      </c>
      <c r="H3" s="16">
        <v>2.86</v>
      </c>
      <c r="I3" s="16">
        <v>6.195786</v>
      </c>
      <c r="J3" t="s">
        <v>48</v>
      </c>
      <c r="K3">
        <v>0.13</v>
      </c>
      <c r="M3">
        <v>1</v>
      </c>
    </row>
    <row r="4" spans="1:13" ht="25.5">
      <c r="A4" s="1" t="s">
        <v>15</v>
      </c>
      <c r="B4" s="15">
        <v>13.41</v>
      </c>
      <c r="C4" s="15">
        <v>75.99</v>
      </c>
      <c r="D4" s="16">
        <v>90.4281</v>
      </c>
      <c r="E4" s="16">
        <v>4.521405</v>
      </c>
      <c r="F4">
        <v>1</v>
      </c>
      <c r="G4" s="16">
        <v>8.31</v>
      </c>
      <c r="H4" s="16">
        <v>2.86</v>
      </c>
      <c r="I4" s="16">
        <v>16.964215</v>
      </c>
      <c r="J4" s="17" t="s">
        <v>49</v>
      </c>
      <c r="K4">
        <v>1.41</v>
      </c>
      <c r="M4">
        <v>1</v>
      </c>
    </row>
    <row r="5" spans="1:13" ht="12.75">
      <c r="A5" s="1"/>
      <c r="B5" s="15">
        <v>13.41</v>
      </c>
      <c r="C5" s="15">
        <v>75.99</v>
      </c>
      <c r="D5" s="16">
        <v>90.4281</v>
      </c>
      <c r="E5" s="16">
        <v>2.2607025</v>
      </c>
      <c r="F5" t="s">
        <v>20</v>
      </c>
      <c r="G5" s="16" t="s">
        <v>20</v>
      </c>
      <c r="H5" s="16" t="s">
        <v>20</v>
      </c>
      <c r="I5" s="16">
        <v>5.660702499999999</v>
      </c>
      <c r="J5" t="s">
        <v>50</v>
      </c>
      <c r="K5">
        <v>0.04</v>
      </c>
      <c r="M5">
        <v>1</v>
      </c>
    </row>
    <row r="6" spans="1:11" ht="12.75">
      <c r="A6" s="1" t="s">
        <v>32</v>
      </c>
      <c r="B6" s="15">
        <v>6.81</v>
      </c>
      <c r="C6" s="15">
        <v>38.59</v>
      </c>
      <c r="D6" s="16">
        <v>45.92209999999999</v>
      </c>
      <c r="E6" s="16">
        <v>2.296105</v>
      </c>
      <c r="F6" t="s">
        <v>20</v>
      </c>
      <c r="G6" s="16" t="s">
        <v>20</v>
      </c>
      <c r="H6" s="16" t="s">
        <v>20</v>
      </c>
      <c r="I6" s="16">
        <v>5.696104999999999</v>
      </c>
      <c r="J6" t="s">
        <v>51</v>
      </c>
      <c r="K6">
        <v>1</v>
      </c>
    </row>
    <row r="7" spans="1:9" ht="12.75">
      <c r="A7" s="1" t="s">
        <v>54</v>
      </c>
      <c r="B7" s="15">
        <v>10.005</v>
      </c>
      <c r="C7" s="15">
        <v>56.695</v>
      </c>
      <c r="D7" s="16">
        <v>67.46705</v>
      </c>
      <c r="E7" s="16">
        <v>2.8111270833333335</v>
      </c>
      <c r="F7">
        <v>1</v>
      </c>
      <c r="G7" s="16">
        <v>3.15</v>
      </c>
      <c r="H7" s="16">
        <v>2.86</v>
      </c>
      <c r="I7" s="16">
        <v>6.211127083333333</v>
      </c>
    </row>
    <row r="8" spans="1:9" ht="12.75">
      <c r="A8" s="1" t="s">
        <v>55</v>
      </c>
      <c r="B8" s="15">
        <v>10.41</v>
      </c>
      <c r="C8" s="15">
        <v>58.99</v>
      </c>
      <c r="D8" s="16">
        <v>70.19810000000001</v>
      </c>
      <c r="E8" s="16">
        <v>2.8079240000000003</v>
      </c>
      <c r="F8">
        <v>1</v>
      </c>
      <c r="G8" s="16">
        <v>3.14</v>
      </c>
      <c r="H8" s="16">
        <v>2.86</v>
      </c>
      <c r="I8" s="16">
        <v>6.207924</v>
      </c>
    </row>
    <row r="9" spans="1:9" ht="12.75">
      <c r="A9" s="1" t="s">
        <v>10</v>
      </c>
      <c r="B9" s="15">
        <v>11.505</v>
      </c>
      <c r="C9" s="15">
        <v>65.195</v>
      </c>
      <c r="D9" s="16">
        <v>77.58205000000001</v>
      </c>
      <c r="E9" s="16">
        <v>3.1032820000000005</v>
      </c>
      <c r="F9">
        <v>1</v>
      </c>
      <c r="G9" s="16">
        <v>3.53</v>
      </c>
      <c r="H9" s="16">
        <v>2.86</v>
      </c>
      <c r="I9" s="16">
        <v>6.5032820000000005</v>
      </c>
    </row>
    <row r="10" spans="1:9" ht="12.75">
      <c r="A10" s="1" t="s">
        <v>11</v>
      </c>
      <c r="B10" s="15">
        <v>8.61</v>
      </c>
      <c r="C10" s="15">
        <v>48.79</v>
      </c>
      <c r="D10" s="16">
        <v>58.0601</v>
      </c>
      <c r="E10" s="16">
        <v>2.322404</v>
      </c>
      <c r="F10">
        <v>1</v>
      </c>
      <c r="G10" s="16">
        <v>2.64</v>
      </c>
      <c r="H10" s="16">
        <v>2.86</v>
      </c>
      <c r="I10" s="16">
        <v>5.722404</v>
      </c>
    </row>
    <row r="11" spans="1:9" ht="12.75">
      <c r="A11" s="1" t="s">
        <v>33</v>
      </c>
      <c r="B11" s="15">
        <v>11.505</v>
      </c>
      <c r="C11" s="15">
        <v>65.195</v>
      </c>
      <c r="D11" s="16">
        <v>77.58205000000001</v>
      </c>
      <c r="E11" s="16">
        <v>3.1032820000000005</v>
      </c>
      <c r="F11">
        <v>1</v>
      </c>
      <c r="G11" s="16">
        <v>3.53</v>
      </c>
      <c r="H11" s="16">
        <v>2.86</v>
      </c>
      <c r="I11" s="16">
        <v>6.5032820000000005</v>
      </c>
    </row>
    <row r="12" spans="1:9" ht="12.75">
      <c r="A12" s="1"/>
      <c r="B12" s="15">
        <v>11.505</v>
      </c>
      <c r="C12" s="15">
        <v>65.195</v>
      </c>
      <c r="D12" s="16">
        <v>77.58205000000001</v>
      </c>
      <c r="E12" s="16">
        <v>3.1032820000000005</v>
      </c>
      <c r="F12">
        <v>1</v>
      </c>
      <c r="G12" s="16" t="s">
        <v>20</v>
      </c>
      <c r="H12" s="16" t="s">
        <v>20</v>
      </c>
      <c r="I12" s="16">
        <v>6.5032820000000005</v>
      </c>
    </row>
    <row r="13" spans="1:9" ht="12.75">
      <c r="A13" s="1" t="s">
        <v>34</v>
      </c>
      <c r="B13" s="15">
        <v>13.035</v>
      </c>
      <c r="C13" s="15">
        <v>73.865</v>
      </c>
      <c r="D13" s="16">
        <v>87.89935000000001</v>
      </c>
      <c r="E13" s="16">
        <v>3.5159740000000004</v>
      </c>
      <c r="F13">
        <v>1</v>
      </c>
      <c r="G13" s="16">
        <v>4</v>
      </c>
      <c r="H13" s="16">
        <v>2.86</v>
      </c>
      <c r="I13" s="16">
        <v>6.915974</v>
      </c>
    </row>
    <row r="14" spans="1:9" ht="12.75">
      <c r="A14" s="1"/>
      <c r="B14" s="15">
        <v>12.99</v>
      </c>
      <c r="C14" s="15">
        <v>73.61</v>
      </c>
      <c r="D14" s="16">
        <v>87.5959</v>
      </c>
      <c r="E14" s="16">
        <v>3.503836</v>
      </c>
      <c r="F14">
        <v>1</v>
      </c>
      <c r="G14" s="16">
        <v>3.503836</v>
      </c>
      <c r="H14" s="16">
        <v>2.86</v>
      </c>
      <c r="I14" s="16">
        <v>6.903836</v>
      </c>
    </row>
    <row r="15" spans="1:9" ht="12.75">
      <c r="A15" s="1" t="s">
        <v>16</v>
      </c>
      <c r="B15" s="15">
        <v>13.8</v>
      </c>
      <c r="C15" s="15">
        <v>78.2</v>
      </c>
      <c r="D15" s="16">
        <v>93.05799999999999</v>
      </c>
      <c r="E15" s="16">
        <v>3.72232</v>
      </c>
      <c r="F15">
        <v>1</v>
      </c>
      <c r="G15" s="16" t="s">
        <v>20</v>
      </c>
      <c r="H15" s="16" t="s">
        <v>20</v>
      </c>
      <c r="I15" s="16">
        <v>7.12232</v>
      </c>
    </row>
    <row r="16" spans="1:9" ht="12.75">
      <c r="A16" s="1"/>
      <c r="B16" s="15">
        <v>13.8</v>
      </c>
      <c r="C16" s="15">
        <v>78.2</v>
      </c>
      <c r="D16" s="16">
        <v>93.05799999999999</v>
      </c>
      <c r="E16" s="16">
        <v>3.72232</v>
      </c>
      <c r="F16">
        <v>1</v>
      </c>
      <c r="G16" s="16" t="s">
        <v>20</v>
      </c>
      <c r="H16" s="16" t="s">
        <v>20</v>
      </c>
      <c r="I16" s="16">
        <v>7.12232</v>
      </c>
    </row>
    <row r="17" spans="1:9" ht="12.75">
      <c r="A17" s="1" t="s">
        <v>18</v>
      </c>
      <c r="B17" s="15">
        <v>8.625</v>
      </c>
      <c r="C17" s="15">
        <v>48.875</v>
      </c>
      <c r="D17" s="16">
        <v>58.16125</v>
      </c>
      <c r="E17" s="16">
        <v>2.32645</v>
      </c>
      <c r="F17">
        <v>1</v>
      </c>
      <c r="G17" s="16" t="s">
        <v>20</v>
      </c>
      <c r="H17" s="16" t="s">
        <v>20</v>
      </c>
      <c r="I17" s="16">
        <v>5.72645</v>
      </c>
    </row>
    <row r="18" spans="1:9" ht="12.75">
      <c r="A18" s="1" t="s">
        <v>17</v>
      </c>
      <c r="B18" s="15">
        <v>10.755</v>
      </c>
      <c r="C18" s="15">
        <v>60.945</v>
      </c>
      <c r="D18" s="16">
        <v>72.52454999999999</v>
      </c>
      <c r="E18" s="16">
        <v>2.9009819999999995</v>
      </c>
      <c r="F18">
        <v>1</v>
      </c>
      <c r="G18" s="16" t="s">
        <v>20</v>
      </c>
      <c r="H18" s="16" t="s">
        <v>20</v>
      </c>
      <c r="I18" s="16">
        <v>6.300981999999999</v>
      </c>
    </row>
    <row r="19" spans="1:9" ht="12.75">
      <c r="A19" s="1" t="s">
        <v>35</v>
      </c>
      <c r="B19" s="15">
        <v>9.39</v>
      </c>
      <c r="C19" s="15">
        <v>53.21</v>
      </c>
      <c r="D19" s="16">
        <v>63.3199</v>
      </c>
      <c r="E19" s="16">
        <v>2.532796</v>
      </c>
      <c r="F19">
        <v>1</v>
      </c>
      <c r="G19" s="16">
        <v>2.94</v>
      </c>
      <c r="H19" s="16">
        <v>2.86</v>
      </c>
      <c r="I19" s="16">
        <v>5.932796</v>
      </c>
    </row>
    <row r="20" spans="1:7" ht="12.75">
      <c r="A20" s="1"/>
      <c r="B20" s="15">
        <v>0</v>
      </c>
      <c r="C20" s="15">
        <v>0</v>
      </c>
      <c r="D20" s="16">
        <v>0</v>
      </c>
      <c r="E20" s="16" t="e">
        <v>#DIV/0!</v>
      </c>
      <c r="G20" s="16"/>
    </row>
    <row r="21" spans="1:7" ht="12.75">
      <c r="A21" s="1" t="s">
        <v>36</v>
      </c>
      <c r="B21" s="15">
        <v>52.5</v>
      </c>
      <c r="C21" s="15">
        <v>297.5</v>
      </c>
      <c r="D21" s="16">
        <v>354.025</v>
      </c>
      <c r="E21" s="16" t="e">
        <v>#DIV/0!</v>
      </c>
      <c r="G21" s="16"/>
    </row>
    <row r="22" spans="1:7" ht="12.75">
      <c r="A22" s="1" t="s">
        <v>37</v>
      </c>
      <c r="B22" s="15">
        <v>29.25</v>
      </c>
      <c r="C22" s="15">
        <v>165.75</v>
      </c>
      <c r="D22" s="16">
        <v>197.2425</v>
      </c>
      <c r="E22" s="16" t="e">
        <v>#DIV/0!</v>
      </c>
      <c r="G22" s="16"/>
    </row>
    <row r="23" spans="1:7" ht="12.75">
      <c r="A23" s="1" t="s">
        <v>38</v>
      </c>
      <c r="B23" s="15">
        <v>8.985</v>
      </c>
      <c r="C23" s="15">
        <v>50.915</v>
      </c>
      <c r="D23" s="16">
        <v>60.588849999999994</v>
      </c>
      <c r="E23" s="16">
        <v>0.024235539999999996</v>
      </c>
      <c r="G23" s="16"/>
    </row>
    <row r="24" spans="1:7" ht="12.75">
      <c r="A24" s="1" t="s">
        <v>39</v>
      </c>
      <c r="B24" s="15">
        <v>6.345</v>
      </c>
      <c r="C24" s="15">
        <v>35.955</v>
      </c>
      <c r="D24" s="16">
        <v>42.786449999999995</v>
      </c>
      <c r="E24" s="16">
        <v>0.017114579999999997</v>
      </c>
      <c r="G24" s="16"/>
    </row>
    <row r="25" spans="1:7" ht="12.75">
      <c r="A25" s="1" t="s">
        <v>40</v>
      </c>
      <c r="B25" s="15">
        <v>62.7</v>
      </c>
      <c r="C25" s="15">
        <v>355.3</v>
      </c>
      <c r="D25" s="16">
        <v>422.807</v>
      </c>
      <c r="E25" s="16">
        <v>422.807</v>
      </c>
      <c r="G25" s="16"/>
    </row>
    <row r="26" spans="1:7" ht="12.75">
      <c r="A26" s="1" t="s">
        <v>41</v>
      </c>
      <c r="B26" s="15">
        <v>3.78</v>
      </c>
      <c r="C26" s="15">
        <v>21.42</v>
      </c>
      <c r="D26" s="16">
        <v>25.489799999999995</v>
      </c>
      <c r="E26" s="16">
        <v>0.10195919999999999</v>
      </c>
      <c r="G26" s="16"/>
    </row>
    <row r="27" spans="1:7" ht="12.75">
      <c r="A27" s="1" t="s">
        <v>42</v>
      </c>
      <c r="B27" s="15">
        <v>5.985</v>
      </c>
      <c r="C27" s="15">
        <v>33.915</v>
      </c>
      <c r="D27" s="16">
        <v>40.35885</v>
      </c>
      <c r="E27" s="16">
        <v>0.016143539999999998</v>
      </c>
      <c r="G27" s="16"/>
    </row>
    <row r="28" spans="1:7" ht="12.75">
      <c r="A28" s="1" t="s">
        <v>43</v>
      </c>
      <c r="B28" s="15">
        <v>4.455</v>
      </c>
      <c r="C28" s="15">
        <v>25.245</v>
      </c>
      <c r="D28" s="16">
        <v>30.041549999999997</v>
      </c>
      <c r="E28" s="16">
        <v>0.06008309999999999</v>
      </c>
      <c r="G28" s="16"/>
    </row>
    <row r="29" spans="1:7" ht="12.75">
      <c r="A29" s="1" t="s">
        <v>44</v>
      </c>
      <c r="B29" s="15">
        <v>5.475</v>
      </c>
      <c r="C29" s="15">
        <v>31.025</v>
      </c>
      <c r="D29" s="16">
        <v>36.91974999999999</v>
      </c>
      <c r="E29" s="16">
        <v>0.036919749999999994</v>
      </c>
      <c r="G29" s="16"/>
    </row>
    <row r="30" spans="1:7" ht="12.75">
      <c r="A30" s="1" t="s">
        <v>45</v>
      </c>
      <c r="B30" s="15">
        <v>26.55</v>
      </c>
      <c r="C30" s="15">
        <v>150.45</v>
      </c>
      <c r="D30" s="16">
        <v>179.03549999999998</v>
      </c>
      <c r="E30" s="16" t="e">
        <v>#DIV/0!</v>
      </c>
      <c r="G30" s="16"/>
    </row>
    <row r="31" spans="1:7" ht="12.75">
      <c r="A31" s="1" t="s">
        <v>46</v>
      </c>
      <c r="B31" s="15">
        <v>3.525</v>
      </c>
      <c r="C31" s="15">
        <v>19.975</v>
      </c>
      <c r="D31" s="16">
        <v>23.77025</v>
      </c>
      <c r="E31" s="16" t="e">
        <v>#DIV/0!</v>
      </c>
      <c r="G31" s="16"/>
    </row>
  </sheetData>
  <sheetProtection/>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J43"/>
  <sheetViews>
    <sheetView tabSelected="1" workbookViewId="0" topLeftCell="A1">
      <selection activeCell="B18" sqref="B18"/>
    </sheetView>
  </sheetViews>
  <sheetFormatPr defaultColWidth="11.421875" defaultRowHeight="12.75"/>
  <cols>
    <col min="1" max="1" width="20.00390625" style="0" customWidth="1"/>
    <col min="3" max="3" width="13.421875" style="0" customWidth="1"/>
    <col min="5" max="5" width="18.421875" style="0" customWidth="1"/>
    <col min="6" max="6" width="16.00390625" style="0" customWidth="1"/>
    <col min="7" max="7" width="14.421875" style="0" customWidth="1"/>
    <col min="8" max="8" width="17.00390625" style="0" customWidth="1"/>
    <col min="9" max="9" width="7.7109375" style="0" customWidth="1"/>
  </cols>
  <sheetData>
    <row r="1" spans="1:10" s="27" customFormat="1" ht="15.75">
      <c r="A1" s="37" t="s">
        <v>59</v>
      </c>
      <c r="B1" s="37"/>
      <c r="C1" s="37"/>
      <c r="D1" s="37"/>
      <c r="E1" s="37"/>
      <c r="F1" s="37"/>
      <c r="G1" s="37"/>
      <c r="H1" s="37"/>
      <c r="I1" s="37"/>
      <c r="J1" s="37"/>
    </row>
    <row r="3" spans="1:4" ht="12.75">
      <c r="A3" t="s">
        <v>60</v>
      </c>
      <c r="D3" s="28">
        <v>36.76</v>
      </c>
    </row>
    <row r="4" spans="1:4" ht="12.75">
      <c r="A4" t="s">
        <v>61</v>
      </c>
      <c r="D4" s="28">
        <v>41.93</v>
      </c>
    </row>
    <row r="5" spans="1:4" ht="12.75">
      <c r="A5" t="s">
        <v>62</v>
      </c>
      <c r="D5" s="28">
        <v>0.67</v>
      </c>
    </row>
    <row r="6" ht="12.75">
      <c r="D6" s="28"/>
    </row>
    <row r="7" spans="1:9" ht="12.75">
      <c r="A7" s="37" t="s">
        <v>64</v>
      </c>
      <c r="B7" s="37"/>
      <c r="C7" s="37"/>
      <c r="D7" s="37"/>
      <c r="E7" s="37"/>
      <c r="F7" s="37"/>
      <c r="G7" s="37"/>
      <c r="H7" s="37"/>
      <c r="I7" s="37"/>
    </row>
    <row r="8" spans="1:9" ht="9" customHeight="1">
      <c r="A8" s="37"/>
      <c r="B8" s="37"/>
      <c r="C8" s="37"/>
      <c r="D8" s="37"/>
      <c r="E8" s="37"/>
      <c r="F8" s="37"/>
      <c r="G8" s="37"/>
      <c r="H8" s="37"/>
      <c r="I8" s="37"/>
    </row>
    <row r="9" spans="1:9" ht="20.25" customHeight="1" hidden="1">
      <c r="A9" s="37"/>
      <c r="B9" s="37"/>
      <c r="C9" s="37"/>
      <c r="D9" s="37"/>
      <c r="E9" s="37"/>
      <c r="F9" s="37"/>
      <c r="G9" s="37"/>
      <c r="H9" s="37"/>
      <c r="I9" s="37"/>
    </row>
    <row r="10" spans="1:9" ht="12.75" hidden="1">
      <c r="A10" s="37"/>
      <c r="B10" s="37"/>
      <c r="C10" s="37"/>
      <c r="D10" s="37"/>
      <c r="E10" s="37"/>
      <c r="F10" s="37"/>
      <c r="G10" s="37"/>
      <c r="H10" s="37"/>
      <c r="I10" s="37"/>
    </row>
    <row r="11" spans="1:9" ht="12.75" hidden="1">
      <c r="A11" s="37"/>
      <c r="B11" s="37"/>
      <c r="C11" s="37"/>
      <c r="D11" s="37"/>
      <c r="E11" s="37"/>
      <c r="F11" s="37"/>
      <c r="G11" s="37"/>
      <c r="H11" s="37"/>
      <c r="I11" s="37"/>
    </row>
    <row r="12" ht="13.5" thickBot="1"/>
    <row r="13" spans="2:10" ht="12.75">
      <c r="B13" t="s">
        <v>25</v>
      </c>
      <c r="C13" s="2" t="s">
        <v>23</v>
      </c>
      <c r="D13" s="2" t="s">
        <v>57</v>
      </c>
      <c r="E13" s="2" t="s">
        <v>63</v>
      </c>
      <c r="F13" s="2" t="s">
        <v>21</v>
      </c>
      <c r="G13" s="2" t="s">
        <v>0</v>
      </c>
      <c r="H13" s="5" t="s">
        <v>27</v>
      </c>
      <c r="I13" s="6" t="s">
        <v>22</v>
      </c>
      <c r="J13" s="7" t="s">
        <v>29</v>
      </c>
    </row>
    <row r="14" spans="1:10" ht="12.75">
      <c r="A14" s="22" t="s">
        <v>1</v>
      </c>
      <c r="B14" s="1">
        <v>3</v>
      </c>
      <c r="C14" s="23">
        <v>0.25</v>
      </c>
      <c r="D14" s="23">
        <f>C14*0.6</f>
        <v>0.15</v>
      </c>
      <c r="E14" s="11">
        <f>C14*36.76</f>
        <v>9.19</v>
      </c>
      <c r="F14" s="23"/>
      <c r="G14" s="11">
        <f>SUM(E14:F14)</f>
        <v>9.19</v>
      </c>
      <c r="H14" s="11">
        <f>B14*G14</f>
        <v>27.57</v>
      </c>
      <c r="I14" s="22">
        <v>16</v>
      </c>
      <c r="J14" s="24">
        <f>B14*I14*0.67</f>
        <v>32.160000000000004</v>
      </c>
    </row>
    <row r="15" spans="1:10" ht="12.75">
      <c r="A15" s="18" t="s">
        <v>2</v>
      </c>
      <c r="B15" s="18">
        <v>6</v>
      </c>
      <c r="C15" s="2">
        <v>0.2</v>
      </c>
      <c r="D15" s="2">
        <f aca="true" t="shared" si="0" ref="D15:D40">C15*0.6</f>
        <v>0.12</v>
      </c>
      <c r="E15" s="11">
        <f>C15*36.76</f>
        <v>7.352</v>
      </c>
      <c r="F15" s="2"/>
      <c r="G15" s="14">
        <f aca="true" t="shared" si="1" ref="G15:G34">SUM(E15:F15)</f>
        <v>7.352</v>
      </c>
      <c r="H15" s="14">
        <f aca="true" t="shared" si="2" ref="H15:H40">B15*G15</f>
        <v>44.112</v>
      </c>
      <c r="I15" s="1"/>
      <c r="J15" s="29"/>
    </row>
    <row r="16" spans="1:10" ht="12.75">
      <c r="A16" s="1"/>
      <c r="B16" s="1"/>
      <c r="C16" s="2"/>
      <c r="D16" s="2" t="s">
        <v>20</v>
      </c>
      <c r="E16" s="11">
        <f aca="true" t="shared" si="3" ref="E16:E40">C16*36.76</f>
        <v>0</v>
      </c>
      <c r="F16" s="2"/>
      <c r="G16" s="14" t="s">
        <v>20</v>
      </c>
      <c r="H16" s="14" t="s">
        <v>20</v>
      </c>
      <c r="I16" s="1"/>
      <c r="J16" s="9"/>
    </row>
    <row r="17" spans="1:10" ht="12.75">
      <c r="A17" s="1" t="s">
        <v>3</v>
      </c>
      <c r="B17" s="1">
        <v>6</v>
      </c>
      <c r="C17" s="2">
        <v>0.05</v>
      </c>
      <c r="D17" s="2">
        <f t="shared" si="0"/>
        <v>0.03</v>
      </c>
      <c r="E17" s="11">
        <f t="shared" si="3"/>
        <v>1.838</v>
      </c>
      <c r="F17" s="3">
        <v>1</v>
      </c>
      <c r="G17" s="14">
        <f t="shared" si="1"/>
        <v>2.838</v>
      </c>
      <c r="H17" s="14">
        <f t="shared" si="2"/>
        <v>17.028</v>
      </c>
      <c r="I17" s="1"/>
      <c r="J17" s="9"/>
    </row>
    <row r="18" spans="1:10" ht="12.75">
      <c r="A18" s="1" t="s">
        <v>4</v>
      </c>
      <c r="B18" s="1">
        <v>0</v>
      </c>
      <c r="C18" s="2">
        <v>0.1</v>
      </c>
      <c r="D18" s="2">
        <f t="shared" si="0"/>
        <v>0.06</v>
      </c>
      <c r="E18" s="11">
        <f t="shared" si="3"/>
        <v>3.676</v>
      </c>
      <c r="F18" s="3">
        <v>3.4</v>
      </c>
      <c r="G18" s="14">
        <f t="shared" si="1"/>
        <v>7.0760000000000005</v>
      </c>
      <c r="H18" s="14">
        <f t="shared" si="2"/>
        <v>0</v>
      </c>
      <c r="I18" s="1"/>
      <c r="J18" s="9"/>
    </row>
    <row r="19" spans="1:10" ht="12.75">
      <c r="A19" s="1" t="s">
        <v>5</v>
      </c>
      <c r="B19" s="1">
        <v>0</v>
      </c>
      <c r="C19" s="2">
        <v>0.05</v>
      </c>
      <c r="D19" s="2">
        <f t="shared" si="0"/>
        <v>0.03</v>
      </c>
      <c r="E19" s="11">
        <f t="shared" si="3"/>
        <v>1.838</v>
      </c>
      <c r="F19" s="3">
        <v>1</v>
      </c>
      <c r="G19" s="14">
        <f t="shared" si="1"/>
        <v>2.838</v>
      </c>
      <c r="H19" s="14">
        <f t="shared" si="2"/>
        <v>0</v>
      </c>
      <c r="I19" s="1"/>
      <c r="J19" s="9"/>
    </row>
    <row r="20" spans="1:10" ht="12.75">
      <c r="A20" s="1" t="s">
        <v>6</v>
      </c>
      <c r="B20" s="1">
        <v>0</v>
      </c>
      <c r="C20" s="2">
        <v>0.05</v>
      </c>
      <c r="D20" s="2">
        <f t="shared" si="0"/>
        <v>0.03</v>
      </c>
      <c r="E20" s="11">
        <f t="shared" si="3"/>
        <v>1.838</v>
      </c>
      <c r="F20" s="3">
        <v>3.4</v>
      </c>
      <c r="G20" s="14">
        <f t="shared" si="1"/>
        <v>5.2379999999999995</v>
      </c>
      <c r="H20" s="14">
        <f t="shared" si="2"/>
        <v>0</v>
      </c>
      <c r="I20" s="1"/>
      <c r="J20" s="9"/>
    </row>
    <row r="21" spans="1:10" ht="12.75">
      <c r="A21" s="1" t="s">
        <v>7</v>
      </c>
      <c r="B21" s="1">
        <v>0</v>
      </c>
      <c r="C21" s="2">
        <v>0.09</v>
      </c>
      <c r="D21" s="2">
        <f t="shared" si="0"/>
        <v>0.054</v>
      </c>
      <c r="E21" s="11">
        <f t="shared" si="3"/>
        <v>3.3084</v>
      </c>
      <c r="F21" s="3">
        <v>0.5</v>
      </c>
      <c r="G21" s="14">
        <f t="shared" si="1"/>
        <v>3.8084</v>
      </c>
      <c r="H21" s="14">
        <f t="shared" si="2"/>
        <v>0</v>
      </c>
      <c r="I21" s="1"/>
      <c r="J21" s="9"/>
    </row>
    <row r="22" spans="1:10" ht="12.75">
      <c r="A22" s="1"/>
      <c r="B22" s="1"/>
      <c r="C22" s="2"/>
      <c r="D22" s="2" t="s">
        <v>20</v>
      </c>
      <c r="E22" s="11">
        <f t="shared" si="3"/>
        <v>0</v>
      </c>
      <c r="F22" s="2"/>
      <c r="G22" s="14" t="s">
        <v>20</v>
      </c>
      <c r="H22" s="14" t="s">
        <v>20</v>
      </c>
      <c r="I22" s="1"/>
      <c r="J22" s="9"/>
    </row>
    <row r="23" spans="1:10" ht="12.75">
      <c r="A23" s="1" t="s">
        <v>8</v>
      </c>
      <c r="B23" s="1">
        <v>0</v>
      </c>
      <c r="C23" s="2">
        <v>0.09</v>
      </c>
      <c r="D23" s="2">
        <f t="shared" si="0"/>
        <v>0.054</v>
      </c>
      <c r="E23" s="11">
        <f t="shared" si="3"/>
        <v>3.3084</v>
      </c>
      <c r="F23" s="3">
        <v>6.39</v>
      </c>
      <c r="G23" s="14">
        <f t="shared" si="1"/>
        <v>9.6984</v>
      </c>
      <c r="H23" s="14">
        <f t="shared" si="2"/>
        <v>0</v>
      </c>
      <c r="I23" s="1"/>
      <c r="J23" s="9"/>
    </row>
    <row r="24" spans="1:10" ht="12.75">
      <c r="A24" s="1" t="s">
        <v>9</v>
      </c>
      <c r="B24" s="1">
        <v>0</v>
      </c>
      <c r="C24" s="2">
        <v>0.09</v>
      </c>
      <c r="D24" s="2">
        <f t="shared" si="0"/>
        <v>0.054</v>
      </c>
      <c r="E24" s="11">
        <f t="shared" si="3"/>
        <v>3.3084</v>
      </c>
      <c r="F24" s="3">
        <v>6.39</v>
      </c>
      <c r="G24" s="14">
        <f t="shared" si="1"/>
        <v>9.6984</v>
      </c>
      <c r="H24" s="14">
        <f t="shared" si="2"/>
        <v>0</v>
      </c>
      <c r="I24" s="1"/>
      <c r="J24" s="9"/>
    </row>
    <row r="25" spans="1:10" ht="12.75">
      <c r="A25" s="1" t="s">
        <v>10</v>
      </c>
      <c r="B25" s="1">
        <v>0</v>
      </c>
      <c r="C25" s="2">
        <v>0.09</v>
      </c>
      <c r="D25" s="2">
        <f t="shared" si="0"/>
        <v>0.054</v>
      </c>
      <c r="E25" s="11">
        <f t="shared" si="3"/>
        <v>3.3084</v>
      </c>
      <c r="F25" s="3">
        <v>6.39</v>
      </c>
      <c r="G25" s="14">
        <f t="shared" si="1"/>
        <v>9.6984</v>
      </c>
      <c r="H25" s="14">
        <f t="shared" si="2"/>
        <v>0</v>
      </c>
      <c r="I25" s="1"/>
      <c r="J25" s="9"/>
    </row>
    <row r="26" spans="1:10" ht="12.75">
      <c r="A26" s="1" t="s">
        <v>11</v>
      </c>
      <c r="B26" s="1">
        <v>0</v>
      </c>
      <c r="C26" s="2">
        <v>0.09</v>
      </c>
      <c r="D26" s="2">
        <f t="shared" si="0"/>
        <v>0.054</v>
      </c>
      <c r="E26" s="11">
        <f t="shared" si="3"/>
        <v>3.3084</v>
      </c>
      <c r="F26" s="3">
        <v>5.5</v>
      </c>
      <c r="G26" s="14">
        <f t="shared" si="1"/>
        <v>8.808399999999999</v>
      </c>
      <c r="H26" s="14">
        <f t="shared" si="2"/>
        <v>0</v>
      </c>
      <c r="I26" s="1"/>
      <c r="J26" s="9"/>
    </row>
    <row r="27" spans="1:10" ht="12.75">
      <c r="A27" s="1" t="s">
        <v>12</v>
      </c>
      <c r="B27" s="1">
        <v>0</v>
      </c>
      <c r="C27" s="2">
        <v>0.09</v>
      </c>
      <c r="D27" s="2">
        <f t="shared" si="0"/>
        <v>0.054</v>
      </c>
      <c r="E27" s="11">
        <f t="shared" si="3"/>
        <v>3.3084</v>
      </c>
      <c r="F27" s="3">
        <v>6.04</v>
      </c>
      <c r="G27" s="14">
        <f t="shared" si="1"/>
        <v>9.3484</v>
      </c>
      <c r="H27" s="14">
        <f t="shared" si="2"/>
        <v>0</v>
      </c>
      <c r="I27" s="1"/>
      <c r="J27" s="9"/>
    </row>
    <row r="28" spans="1:10" ht="12.75">
      <c r="A28" s="1" t="s">
        <v>13</v>
      </c>
      <c r="B28" s="1">
        <v>0</v>
      </c>
      <c r="C28" s="2">
        <v>0.09</v>
      </c>
      <c r="D28" s="2">
        <f t="shared" si="0"/>
        <v>0.054</v>
      </c>
      <c r="E28" s="11">
        <f t="shared" si="3"/>
        <v>3.3084</v>
      </c>
      <c r="F28" s="3">
        <v>6.86</v>
      </c>
      <c r="G28" s="14">
        <f t="shared" si="1"/>
        <v>10.1684</v>
      </c>
      <c r="H28" s="14">
        <f t="shared" si="2"/>
        <v>0</v>
      </c>
      <c r="I28" s="1"/>
      <c r="J28" s="9"/>
    </row>
    <row r="29" spans="1:10" ht="12.75">
      <c r="A29" s="1" t="s">
        <v>14</v>
      </c>
      <c r="B29" s="1">
        <v>5</v>
      </c>
      <c r="C29" s="2">
        <v>0.02</v>
      </c>
      <c r="D29" s="2">
        <f t="shared" si="0"/>
        <v>0.012</v>
      </c>
      <c r="E29" s="11">
        <f t="shared" si="3"/>
        <v>0.7352</v>
      </c>
      <c r="F29" s="3">
        <v>6.01</v>
      </c>
      <c r="G29" s="14">
        <f t="shared" si="1"/>
        <v>6.7452</v>
      </c>
      <c r="H29" s="14">
        <f t="shared" si="2"/>
        <v>33.726</v>
      </c>
      <c r="I29" s="1"/>
      <c r="J29" s="9"/>
    </row>
    <row r="30" spans="1:10" ht="12.75">
      <c r="A30" s="1" t="s">
        <v>15</v>
      </c>
      <c r="B30" s="1">
        <v>3</v>
      </c>
      <c r="C30" s="2">
        <v>0.17</v>
      </c>
      <c r="D30" s="2">
        <f t="shared" si="0"/>
        <v>0.10200000000000001</v>
      </c>
      <c r="E30" s="11">
        <f t="shared" si="3"/>
        <v>6.2492</v>
      </c>
      <c r="F30" s="3">
        <v>11.17</v>
      </c>
      <c r="G30" s="14">
        <f t="shared" si="1"/>
        <v>17.4192</v>
      </c>
      <c r="H30" s="14">
        <f t="shared" si="2"/>
        <v>52.2576</v>
      </c>
      <c r="I30" s="1"/>
      <c r="J30" s="9"/>
    </row>
    <row r="31" spans="1:10" ht="12.75">
      <c r="A31" s="1" t="s">
        <v>20</v>
      </c>
      <c r="B31" s="1" t="s">
        <v>20</v>
      </c>
      <c r="C31" s="2">
        <v>0.25</v>
      </c>
      <c r="D31" s="2">
        <f t="shared" si="0"/>
        <v>0.15</v>
      </c>
      <c r="E31" s="11">
        <f t="shared" si="3"/>
        <v>9.19</v>
      </c>
      <c r="F31" s="3" t="s">
        <v>20</v>
      </c>
      <c r="G31" s="14">
        <f t="shared" si="1"/>
        <v>9.19</v>
      </c>
      <c r="H31" s="14" t="s">
        <v>20</v>
      </c>
      <c r="I31" s="1"/>
      <c r="J31" s="9"/>
    </row>
    <row r="32" spans="1:10" ht="12.75">
      <c r="A32" s="1"/>
      <c r="B32" s="1"/>
      <c r="C32" s="2"/>
      <c r="D32" s="2" t="s">
        <v>20</v>
      </c>
      <c r="E32" s="11">
        <f t="shared" si="3"/>
        <v>0</v>
      </c>
      <c r="F32" s="2"/>
      <c r="G32" s="14" t="s">
        <v>20</v>
      </c>
      <c r="H32" s="14" t="s">
        <v>20</v>
      </c>
      <c r="I32" s="1"/>
      <c r="J32" s="9"/>
    </row>
    <row r="33" spans="1:10" ht="12.75">
      <c r="A33" s="1" t="s">
        <v>20</v>
      </c>
      <c r="B33" s="1">
        <v>0</v>
      </c>
      <c r="C33" s="2">
        <v>0.03</v>
      </c>
      <c r="D33" s="2">
        <f t="shared" si="0"/>
        <v>0.018</v>
      </c>
      <c r="E33" s="11">
        <f t="shared" si="3"/>
        <v>1.1028</v>
      </c>
      <c r="F33" s="3" t="s">
        <v>20</v>
      </c>
      <c r="G33" s="14">
        <f t="shared" si="1"/>
        <v>1.1028</v>
      </c>
      <c r="H33" s="14">
        <f t="shared" si="2"/>
        <v>0</v>
      </c>
      <c r="I33" s="1"/>
      <c r="J33" s="9"/>
    </row>
    <row r="34" spans="1:10" ht="12.75">
      <c r="A34" s="1" t="s">
        <v>20</v>
      </c>
      <c r="B34" s="1">
        <v>0</v>
      </c>
      <c r="C34" s="2">
        <v>0.03</v>
      </c>
      <c r="D34" s="2">
        <f t="shared" si="0"/>
        <v>0.018</v>
      </c>
      <c r="E34" s="11">
        <f t="shared" si="3"/>
        <v>1.1028</v>
      </c>
      <c r="F34" s="3" t="s">
        <v>20</v>
      </c>
      <c r="G34" s="14">
        <f t="shared" si="1"/>
        <v>1.1028</v>
      </c>
      <c r="H34" s="14">
        <f t="shared" si="2"/>
        <v>0</v>
      </c>
      <c r="I34" s="1"/>
      <c r="J34" s="9"/>
    </row>
    <row r="35" spans="1:10" ht="12.75">
      <c r="A35" s="1"/>
      <c r="B35" s="1"/>
      <c r="C35" s="2"/>
      <c r="D35" s="2">
        <f t="shared" si="0"/>
        <v>0</v>
      </c>
      <c r="E35" s="11">
        <f t="shared" si="3"/>
        <v>0</v>
      </c>
      <c r="F35" s="2"/>
      <c r="G35" s="14" t="s">
        <v>20</v>
      </c>
      <c r="H35" s="14" t="s">
        <v>20</v>
      </c>
      <c r="I35" s="1"/>
      <c r="J35" s="9"/>
    </row>
    <row r="36" spans="1:10" ht="12.75">
      <c r="A36" s="1" t="s">
        <v>19</v>
      </c>
      <c r="B36" s="1">
        <v>0</v>
      </c>
      <c r="C36" s="2">
        <v>0.05</v>
      </c>
      <c r="D36" s="2">
        <f t="shared" si="0"/>
        <v>0.03</v>
      </c>
      <c r="E36" s="11">
        <f t="shared" si="3"/>
        <v>1.838</v>
      </c>
      <c r="F36" s="3">
        <v>3.4</v>
      </c>
      <c r="G36" s="14">
        <f>SUM(E36:F36)</f>
        <v>5.2379999999999995</v>
      </c>
      <c r="H36" s="14">
        <f t="shared" si="2"/>
        <v>0</v>
      </c>
      <c r="I36" s="1"/>
      <c r="J36" s="9"/>
    </row>
    <row r="37" spans="1:10" ht="12.75">
      <c r="A37" s="1"/>
      <c r="B37" s="1"/>
      <c r="C37" s="2" t="s">
        <v>20</v>
      </c>
      <c r="D37" s="2" t="s">
        <v>20</v>
      </c>
      <c r="E37" s="11"/>
      <c r="F37" s="2"/>
      <c r="G37" s="14" t="s">
        <v>20</v>
      </c>
      <c r="H37" s="14" t="s">
        <v>20</v>
      </c>
      <c r="I37" s="1"/>
      <c r="J37" s="10"/>
    </row>
    <row r="38" spans="1:10" ht="12.75">
      <c r="A38" s="1" t="s">
        <v>30</v>
      </c>
      <c r="B38" s="1">
        <v>0</v>
      </c>
      <c r="C38" s="2">
        <v>0.05</v>
      </c>
      <c r="D38" s="2">
        <f t="shared" si="0"/>
        <v>0.03</v>
      </c>
      <c r="E38" s="11">
        <f t="shared" si="3"/>
        <v>1.838</v>
      </c>
      <c r="F38" s="2">
        <v>0.5</v>
      </c>
      <c r="G38" s="14">
        <f>SUM(E38:F38)</f>
        <v>2.338</v>
      </c>
      <c r="H38" s="14">
        <f t="shared" si="2"/>
        <v>0</v>
      </c>
      <c r="I38" s="1"/>
      <c r="J38" s="8"/>
    </row>
    <row r="39" spans="1:10" ht="12.75">
      <c r="A39" s="1" t="s">
        <v>26</v>
      </c>
      <c r="B39" s="1">
        <v>0</v>
      </c>
      <c r="C39" s="2">
        <v>0.05</v>
      </c>
      <c r="D39" s="2">
        <f t="shared" si="0"/>
        <v>0.03</v>
      </c>
      <c r="E39" s="11">
        <f t="shared" si="3"/>
        <v>1.838</v>
      </c>
      <c r="F39" s="2">
        <v>0.5</v>
      </c>
      <c r="G39" s="14">
        <f>SUM(E39:F39)</f>
        <v>2.338</v>
      </c>
      <c r="H39" s="14">
        <f t="shared" si="2"/>
        <v>0</v>
      </c>
      <c r="I39" s="1"/>
      <c r="J39" s="10"/>
    </row>
    <row r="40" spans="1:10" ht="12.75">
      <c r="A40" s="1" t="s">
        <v>31</v>
      </c>
      <c r="B40" s="1">
        <v>0</v>
      </c>
      <c r="C40" s="2">
        <v>0.05</v>
      </c>
      <c r="D40" s="2">
        <f t="shared" si="0"/>
        <v>0.03</v>
      </c>
      <c r="E40" s="11">
        <f t="shared" si="3"/>
        <v>1.838</v>
      </c>
      <c r="F40" s="2">
        <v>0.5</v>
      </c>
      <c r="G40" s="14">
        <f>SUM(E40:F40)</f>
        <v>2.338</v>
      </c>
      <c r="H40" s="14">
        <f t="shared" si="2"/>
        <v>0</v>
      </c>
      <c r="I40" s="1"/>
      <c r="J40" s="10"/>
    </row>
    <row r="41" spans="1:10" ht="12.75">
      <c r="A41" s="1"/>
      <c r="B41" s="1"/>
      <c r="C41" s="2"/>
      <c r="D41" s="2" t="s">
        <v>20</v>
      </c>
      <c r="E41" s="4" t="s">
        <v>20</v>
      </c>
      <c r="F41" s="2"/>
      <c r="G41" s="4" t="s">
        <v>28</v>
      </c>
      <c r="H41" s="4" t="s">
        <v>20</v>
      </c>
      <c r="I41" s="1"/>
      <c r="J41" s="10"/>
    </row>
    <row r="42" spans="1:10" ht="13.5" thickBot="1">
      <c r="A42" s="1"/>
      <c r="B42" s="1"/>
      <c r="C42" s="1"/>
      <c r="D42" s="1"/>
      <c r="E42" s="4" t="s">
        <v>28</v>
      </c>
      <c r="F42" s="1"/>
      <c r="G42" s="4" t="s">
        <v>20</v>
      </c>
      <c r="H42" s="11">
        <f>SUM(H14:H41)</f>
        <v>174.6936</v>
      </c>
      <c r="I42" s="12"/>
      <c r="J42" s="13">
        <f>SUM(J14:J41)</f>
        <v>32.160000000000004</v>
      </c>
    </row>
    <row r="43" spans="8:10" ht="13.5" thickBot="1">
      <c r="H43" s="31">
        <f>SUM(H42+J42)</f>
        <v>206.8536</v>
      </c>
      <c r="I43" s="32"/>
      <c r="J43" s="33"/>
    </row>
  </sheetData>
  <sheetProtection/>
  <mergeCells count="3">
    <mergeCell ref="A7:I11"/>
    <mergeCell ref="H43:J43"/>
    <mergeCell ref="A1:J1"/>
  </mergeCells>
  <printOptions/>
  <pageMargins left="0.787401575" right="0.787401575" top="0.984251969" bottom="0.984251969" header="0.4921259845" footer="0.4921259845"/>
  <pageSetup fitToHeight="1" fitToWidth="1" horizontalDpi="600" verticalDpi="600" orientation="landscape" paperSize="9" scale="90" r:id="rId1"/>
  <headerFooter alignWithMargins="0">
    <oddHeader>&amp;L&amp;"Arial,Fett"&amp;11&amp;UAnlage 1 zur Betreuungsvereinbarung der Gemeinde Göttin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Customer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bull.gaby</dc:creator>
  <cp:keywords/>
  <dc:description/>
  <cp:lastModifiedBy>Schulz, Bianca (Gemeinde Büchen)</cp:lastModifiedBy>
  <cp:lastPrinted>2017-05-24T14:47:02Z</cp:lastPrinted>
  <dcterms:created xsi:type="dcterms:W3CDTF">2006-09-21T08:58:05Z</dcterms:created>
  <dcterms:modified xsi:type="dcterms:W3CDTF">2017-05-24T14:47:13Z</dcterms:modified>
  <cp:category/>
  <cp:version/>
  <cp:contentType/>
  <cp:contentStatus/>
</cp:coreProperties>
</file>